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札幌テニス専門部\Desktop\札幌支部テニス専門部\2025\"/>
    </mc:Choice>
  </mc:AlternateContent>
  <xr:revisionPtr revIDLastSave="0" documentId="8_{6EEF3AB2-B5F1-4DE9-8E2A-D2095704108B}" xr6:coauthVersionLast="47" xr6:coauthVersionMax="47" xr10:uidLastSave="{00000000-0000-0000-0000-000000000000}"/>
  <workbookProtection workbookAlgorithmName="SHA-512" workbookHashValue="KUt+eu/XbtA9Rgxoxga5R9dmw4LneyAmLwXGDp8RRbJfXS0LZzx2X8BrNbwLRIvepNhUq2ywItsBH8b7AV1xGQ==" workbookSaltValue="adHhSscZZCS3gmmaEvh30A==" workbookSpinCount="100000" lockStructure="1"/>
  <bookViews>
    <workbookView xWindow="-108" yWindow="-108" windowWidth="23256" windowHeight="12456" xr2:uid="{00000000-000D-0000-FFFF-FFFF00000000}"/>
  </bookViews>
  <sheets>
    <sheet name="Entry" sheetId="1" r:id="rId1"/>
    <sheet name="学校番号" sheetId="9" state="hidden" r:id="rId2"/>
    <sheet name="Draw" sheetId="4" state="hidden" r:id="rId3"/>
    <sheet name="List" sheetId="5" state="hidden" r:id="rId4"/>
    <sheet name="team" sheetId="8" state="hidden" r:id="rId5"/>
  </sheets>
  <definedNames>
    <definedName name="_xlnm.Print_Area" localSheetId="0">Entry!$A$1:$J$43</definedName>
  </definedNames>
  <calcPr calcId="181029"/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13" i="5"/>
  <c r="J14" i="5"/>
  <c r="J15" i="5"/>
  <c r="B4" i="1"/>
  <c r="H2" i="1" l="1"/>
  <c r="H1" i="1" s="1"/>
  <c r="B3" i="1"/>
  <c r="B4" i="5"/>
  <c r="B3" i="5"/>
  <c r="G3" i="5"/>
  <c r="G2" i="5"/>
  <c r="B2" i="5"/>
  <c r="A9" i="8" l="1"/>
  <c r="A10" i="8"/>
  <c r="A3" i="8"/>
  <c r="A4" i="8"/>
  <c r="A5" i="8"/>
  <c r="A6" i="8"/>
  <c r="A7" i="8"/>
  <c r="A8" i="8"/>
  <c r="E10" i="8"/>
  <c r="E9" i="8"/>
  <c r="E8" i="8"/>
  <c r="E7" i="8"/>
  <c r="E5" i="8"/>
  <c r="E4" i="8"/>
  <c r="AC2" i="4"/>
  <c r="E6" i="8" l="1"/>
  <c r="AB9" i="4"/>
  <c r="C10" i="8"/>
  <c r="AB5" i="4"/>
  <c r="D9" i="5"/>
  <c r="I9" i="5"/>
  <c r="D11" i="5"/>
  <c r="G11" i="5"/>
  <c r="I11" i="5"/>
  <c r="C8" i="8"/>
  <c r="Z9" i="4"/>
  <c r="Z5" i="4"/>
  <c r="G9" i="5"/>
  <c r="D13" i="5"/>
  <c r="G13" i="5"/>
  <c r="I13" i="5"/>
  <c r="C6" i="8"/>
  <c r="AB7" i="4"/>
  <c r="AB3" i="4"/>
  <c r="D15" i="5"/>
  <c r="G15" i="5"/>
  <c r="I15" i="5"/>
  <c r="C4" i="8"/>
  <c r="Z7" i="4"/>
  <c r="Z3" i="4"/>
  <c r="B9" i="8"/>
  <c r="D7" i="8"/>
  <c r="B5" i="8"/>
  <c r="E3" i="8"/>
  <c r="AA8" i="4"/>
  <c r="AA4" i="4"/>
  <c r="D10" i="5"/>
  <c r="D14" i="5"/>
  <c r="G10" i="5"/>
  <c r="G14" i="5"/>
  <c r="I10" i="5"/>
  <c r="I14" i="5"/>
  <c r="B10" i="8"/>
  <c r="D8" i="8"/>
  <c r="C7" i="8"/>
  <c r="B6" i="8"/>
  <c r="D4" i="8"/>
  <c r="D3" i="8"/>
  <c r="AA9" i="4"/>
  <c r="Z8" i="4"/>
  <c r="AB6" i="4"/>
  <c r="AA5" i="4"/>
  <c r="Z4" i="4"/>
  <c r="AB2" i="4"/>
  <c r="D9" i="8"/>
  <c r="B7" i="8"/>
  <c r="D5" i="8"/>
  <c r="C3" i="8"/>
  <c r="AA6" i="4"/>
  <c r="AA2" i="4"/>
  <c r="D8" i="5"/>
  <c r="D12" i="5"/>
  <c r="G8" i="5"/>
  <c r="G12" i="5"/>
  <c r="I8" i="5"/>
  <c r="I12" i="5"/>
  <c r="D10" i="8"/>
  <c r="C9" i="8"/>
  <c r="B8" i="8"/>
  <c r="D6" i="8"/>
  <c r="C5" i="8"/>
  <c r="B4" i="8"/>
  <c r="B3" i="8"/>
  <c r="AB8" i="4"/>
  <c r="AA7" i="4"/>
  <c r="Z6" i="4"/>
  <c r="AB4" i="4"/>
  <c r="AA3" i="4"/>
  <c r="Z2" i="4"/>
  <c r="AC4" i="4"/>
  <c r="AC3" i="4"/>
  <c r="AC8" i="4"/>
  <c r="AC7" i="4"/>
  <c r="AC6" i="4"/>
  <c r="AC5" i="4"/>
  <c r="AC9" i="4"/>
  <c r="B37" i="1" l="1"/>
  <c r="D34" i="1" l="1"/>
  <c r="G23" i="5" s="1"/>
  <c r="D23" i="5" l="1"/>
  <c r="E34" i="1"/>
  <c r="F34" i="1" l="1"/>
  <c r="G34" i="1" l="1"/>
  <c r="AA1" i="4"/>
  <c r="Z1" i="4"/>
  <c r="J31" i="1"/>
  <c r="J29" i="1"/>
  <c r="L27" i="1"/>
  <c r="L26" i="1"/>
  <c r="L25" i="1"/>
  <c r="I23" i="5" l="1"/>
  <c r="AB1" i="4"/>
  <c r="X4" i="4"/>
  <c r="X5" i="4"/>
  <c r="X3" i="4"/>
  <c r="X2" i="4"/>
  <c r="X1" i="4"/>
  <c r="D2" i="8" l="1"/>
  <c r="B2" i="8"/>
  <c r="C2" i="8"/>
  <c r="A2" i="8"/>
  <c r="A1" i="8"/>
  <c r="J20" i="5"/>
  <c r="J21" i="5"/>
  <c r="J22" i="5"/>
  <c r="J19" i="5"/>
  <c r="AM2" i="4"/>
  <c r="AM3" i="4"/>
  <c r="AM4" i="4"/>
  <c r="AM1" i="4"/>
  <c r="W2" i="4"/>
  <c r="V2" i="4"/>
  <c r="W1" i="4"/>
  <c r="V1" i="4"/>
  <c r="AL4" i="4"/>
  <c r="AL2" i="4"/>
  <c r="AL3" i="4"/>
  <c r="AL1" i="4"/>
  <c r="AI2" i="4"/>
  <c r="AJ2" i="4"/>
  <c r="AI3" i="4"/>
  <c r="AJ3" i="4"/>
  <c r="AI4" i="4"/>
  <c r="AJ4" i="4"/>
  <c r="AJ1" i="4"/>
  <c r="AI1" i="4"/>
  <c r="B6" i="5"/>
  <c r="L20" i="1"/>
  <c r="M20" i="1"/>
  <c r="N20" i="1"/>
  <c r="L21" i="1"/>
  <c r="M21" i="1"/>
  <c r="N21" i="1"/>
  <c r="L22" i="1"/>
  <c r="M22" i="1"/>
  <c r="N22" i="1"/>
  <c r="L23" i="1"/>
  <c r="M23" i="1"/>
  <c r="N23" i="1"/>
  <c r="D20" i="5"/>
  <c r="G20" i="5"/>
  <c r="D21" i="5"/>
  <c r="G21" i="5"/>
  <c r="D22" i="5"/>
  <c r="G22" i="5"/>
  <c r="G19" i="5"/>
  <c r="D19" i="5"/>
  <c r="D17" i="5"/>
  <c r="G17" i="5"/>
  <c r="D18" i="5"/>
  <c r="G18" i="5"/>
  <c r="G16" i="5"/>
  <c r="D16" i="5"/>
  <c r="I7" i="5"/>
  <c r="G7" i="5"/>
  <c r="D7" i="5"/>
  <c r="G5" i="5"/>
  <c r="B5" i="5"/>
  <c r="A1" i="5"/>
  <c r="M1" i="4"/>
  <c r="N1" i="4"/>
  <c r="Q1" i="4"/>
  <c r="R1" i="4"/>
  <c r="M2" i="4"/>
  <c r="N2" i="4"/>
  <c r="Q2" i="4"/>
  <c r="R2" i="4"/>
  <c r="D2" i="4"/>
  <c r="E2" i="4"/>
  <c r="D3" i="4"/>
  <c r="E3" i="4"/>
  <c r="E1" i="4"/>
  <c r="D1" i="4"/>
  <c r="U2" i="4"/>
  <c r="B39" i="1"/>
  <c r="O20" i="1" l="1"/>
  <c r="O22" i="1"/>
  <c r="O21" i="1"/>
  <c r="O23" i="1"/>
  <c r="J7" i="5"/>
  <c r="H1" i="4"/>
  <c r="J17" i="5"/>
  <c r="J18" i="5"/>
  <c r="I2" i="4"/>
  <c r="T2" i="4"/>
  <c r="T1" i="4"/>
  <c r="I1" i="4"/>
  <c r="G3" i="4"/>
  <c r="A3" i="4"/>
  <c r="A2" i="4"/>
  <c r="G2" i="4"/>
  <c r="A1" i="4"/>
  <c r="G1" i="4"/>
  <c r="P26" i="1"/>
  <c r="F2" i="4"/>
  <c r="M26" i="1"/>
  <c r="M25" i="1"/>
  <c r="M27" i="1"/>
  <c r="S2" i="4"/>
  <c r="AK3" i="4"/>
  <c r="U1" i="4"/>
  <c r="E2" i="8" l="1"/>
  <c r="AC1" i="4"/>
  <c r="P25" i="1"/>
  <c r="I24" i="1" s="1"/>
  <c r="F1" i="4"/>
  <c r="I19" i="5"/>
  <c r="H2" i="4"/>
  <c r="I22" i="5"/>
  <c r="J16" i="5"/>
  <c r="H3" i="4"/>
  <c r="O2" i="4"/>
  <c r="I21" i="5"/>
  <c r="O1" i="4"/>
  <c r="AK1" i="4"/>
  <c r="I17" i="5"/>
  <c r="AK4" i="4"/>
  <c r="I16" i="5"/>
  <c r="I18" i="5"/>
  <c r="F3" i="4"/>
  <c r="I20" i="5"/>
  <c r="S1" i="4"/>
  <c r="AK2" i="4"/>
</calcChain>
</file>

<file path=xl/sharedStrings.xml><?xml version="1.0" encoding="utf-8"?>
<sst xmlns="http://schemas.openxmlformats.org/spreadsheetml/2006/main" count="206" uniqueCount="193">
  <si>
    <t>所属学校</t>
    <rPh sb="0" eb="2">
      <t>ショゾク</t>
    </rPh>
    <rPh sb="2" eb="4">
      <t>ガッコウ</t>
    </rPh>
    <phoneticPr fontId="3"/>
  </si>
  <si>
    <t>支部</t>
    <rPh sb="0" eb="2">
      <t>シブ</t>
    </rPh>
    <phoneticPr fontId="3"/>
  </si>
  <si>
    <t>校名略称</t>
    <rPh sb="0" eb="2">
      <t>コウメイ</t>
    </rPh>
    <rPh sb="2" eb="4">
      <t>リャクショウ</t>
    </rPh>
    <phoneticPr fontId="3"/>
  </si>
  <si>
    <t>主将</t>
    <rPh sb="0" eb="2">
      <t>シュショウ</t>
    </rPh>
    <phoneticPr fontId="3"/>
  </si>
  <si>
    <t>ﾏﾈｰｼﾞｬｰ</t>
    <phoneticPr fontId="3"/>
  </si>
  <si>
    <t>種目</t>
    <rPh sb="0" eb="2">
      <t>シュモク</t>
    </rPh>
    <phoneticPr fontId="3"/>
  </si>
  <si>
    <t>選手名</t>
    <rPh sb="0" eb="2">
      <t>センシュ</t>
    </rPh>
    <rPh sb="2" eb="3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</si>
  <si>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</si>
  <si>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</si>
  <si>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ふりがな</t>
    <phoneticPr fontId="3"/>
  </si>
  <si>
    <t>せい</t>
    <phoneticPr fontId="3"/>
  </si>
  <si>
    <t>めい</t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</si>
  <si>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</si>
  <si>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</si>
  <si>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</si>
  <si>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標記大会に上記生徒の参加を認めます。</t>
    <rPh sb="0" eb="2">
      <t>ヒョウキ</t>
    </rPh>
    <rPh sb="2" eb="4">
      <t>タイカイ</t>
    </rPh>
    <rPh sb="5" eb="7">
      <t>ジョウキ</t>
    </rPh>
    <rPh sb="7" eb="9">
      <t>セイト</t>
    </rPh>
    <rPh sb="10" eb="12">
      <t>サンカ</t>
    </rPh>
    <rPh sb="13" eb="14">
      <t>ミト</t>
    </rPh>
    <phoneticPr fontId="3"/>
  </si>
  <si>
    <t>長</t>
    <rPh sb="0" eb="1">
      <t>チョウ</t>
    </rPh>
    <phoneticPr fontId="3"/>
  </si>
  <si>
    <t>印</t>
    <rPh sb="0" eb="1">
      <t>イン</t>
    </rPh>
    <phoneticPr fontId="3"/>
  </si>
  <si>
    <t>備考</t>
    <rPh sb="0" eb="2">
      <t>ビコウ</t>
    </rPh>
    <phoneticPr fontId="3"/>
  </si>
  <si>
    <t>札幌支部</t>
    <rPh sb="0" eb="2">
      <t>サッポロ</t>
    </rPh>
    <rPh sb="2" eb="4">
      <t>シブ</t>
    </rPh>
    <phoneticPr fontId="3"/>
  </si>
  <si>
    <t>高体連
支部
ポイント</t>
    <rPh sb="0" eb="1">
      <t>コウ</t>
    </rPh>
    <rPh sb="1" eb="2">
      <t>タイ</t>
    </rPh>
    <rPh sb="2" eb="3">
      <t>レン</t>
    </rPh>
    <phoneticPr fontId="3"/>
  </si>
  <si>
    <t xml:space="preserve"> 参  加  申  込  書 </t>
    <rPh sb="1" eb="2">
      <t>サン</t>
    </rPh>
    <rPh sb="4" eb="5">
      <t>カ</t>
    </rPh>
    <rPh sb="7" eb="8">
      <t>サル</t>
    </rPh>
    <rPh sb="10" eb="11">
      <t>コミ</t>
    </rPh>
    <rPh sb="13" eb="14">
      <t>ショ</t>
    </rPh>
    <phoneticPr fontId="3"/>
  </si>
  <si>
    <r>
      <t>個人戦シングルス</t>
    </r>
    <r>
      <rPr>
        <b/>
        <sz val="10"/>
        <color indexed="8"/>
        <rFont val="HG丸ｺﾞｼｯｸM-PRO"/>
        <family val="3"/>
        <charset val="128"/>
      </rPr>
      <t>（ポイント・実力順で登録）</t>
    </r>
    <rPh sb="0" eb="3">
      <t>コジンセン</t>
    </rPh>
    <phoneticPr fontId="3"/>
  </si>
  <si>
    <r>
      <t>個人戦ダブルス</t>
    </r>
    <r>
      <rPr>
        <b/>
        <sz val="10"/>
        <color indexed="8"/>
        <rFont val="HG丸ｺﾞｼｯｸM-PRO"/>
        <family val="3"/>
        <charset val="128"/>
      </rPr>
      <t>（合計ポイント・実力順で登録）</t>
    </r>
    <rPh sb="0" eb="3">
      <t>コジンセン</t>
    </rPh>
    <rPh sb="8" eb="10">
      <t>ゴウケイ</t>
    </rPh>
    <phoneticPr fontId="3"/>
  </si>
  <si>
    <r>
      <t>団体戦</t>
    </r>
    <r>
      <rPr>
        <b/>
        <sz val="10"/>
        <color indexed="8"/>
        <rFont val="HG丸ｺﾞｼｯｸM-PRO"/>
        <family val="3"/>
        <charset val="128"/>
      </rPr>
      <t>（実力順で登録）</t>
    </r>
    <rPh sb="0" eb="3">
      <t>ダンタイセン</t>
    </rPh>
    <rPh sb="4" eb="6">
      <t>ジツリョク</t>
    </rPh>
    <rPh sb="6" eb="7">
      <t>ジュン</t>
    </rPh>
    <rPh sb="8" eb="10">
      <t>トウロク</t>
    </rPh>
    <phoneticPr fontId="3"/>
  </si>
  <si>
    <t>S</t>
    <phoneticPr fontId="7"/>
  </si>
  <si>
    <t>D</t>
    <phoneticPr fontId="7"/>
  </si>
  <si>
    <t>A</t>
    <phoneticPr fontId="7"/>
  </si>
  <si>
    <t>B</t>
    <phoneticPr fontId="7"/>
  </si>
  <si>
    <t>主 将</t>
    <rPh sb="0" eb="1">
      <t>シュ</t>
    </rPh>
    <rPh sb="2" eb="3">
      <t>ショウ</t>
    </rPh>
    <phoneticPr fontId="7"/>
  </si>
  <si>
    <t>ﾏﾈ</t>
    <phoneticPr fontId="7"/>
  </si>
  <si>
    <t>団体</t>
    <rPh sb="0" eb="2">
      <t>ダンタイ</t>
    </rPh>
    <phoneticPr fontId="7"/>
  </si>
  <si>
    <t>S</t>
    <phoneticPr fontId="7"/>
  </si>
  <si>
    <t>D</t>
    <phoneticPr fontId="7"/>
  </si>
  <si>
    <t>外部
コーチ</t>
    <rPh sb="0" eb="2">
      <t>ガイブ</t>
    </rPh>
    <phoneticPr fontId="3"/>
  </si>
  <si>
    <t>補助要員</t>
    <rPh sb="0" eb="2">
      <t>ホジョ</t>
    </rPh>
    <rPh sb="2" eb="4">
      <t>ヨウイン</t>
    </rPh>
    <phoneticPr fontId="3"/>
  </si>
  <si>
    <r>
      <t>次のことを厳守</t>
    </r>
    <r>
      <rPr>
        <b/>
        <sz val="14"/>
        <color rgb="FFFFFF00"/>
        <rFont val="ＭＳ Ｐゴシック"/>
        <family val="3"/>
        <charset val="128"/>
      </rPr>
      <t>してください！</t>
    </r>
    <rPh sb="0" eb="1">
      <t>つぎ</t>
    </rPh>
    <rPh sb="5" eb="7">
      <t>げんしゅ</t>
    </rPh>
    <phoneticPr fontId="5" type="Hiragana" alignment="center"/>
  </si>
  <si>
    <t>札幌東</t>
  </si>
  <si>
    <t>札幌西</t>
  </si>
  <si>
    <t>札幌北</t>
  </si>
  <si>
    <t>札幌月寒</t>
  </si>
  <si>
    <t>札幌啓成</t>
  </si>
  <si>
    <t>札幌手稲</t>
  </si>
  <si>
    <t>札幌丘珠</t>
  </si>
  <si>
    <t>札幌西陵</t>
  </si>
  <si>
    <t>札幌南陵</t>
  </si>
  <si>
    <t>札幌真栄</t>
  </si>
  <si>
    <t>札幌厚別</t>
  </si>
  <si>
    <t>あすかぜ</t>
  </si>
  <si>
    <t>札幌東豊</t>
  </si>
  <si>
    <t>札幌稲雲</t>
  </si>
  <si>
    <t>札幌平岡</t>
  </si>
  <si>
    <t>札幌白陵</t>
  </si>
  <si>
    <t>札東商</t>
  </si>
  <si>
    <t>札幌旭丘</t>
  </si>
  <si>
    <t>開成中等</t>
    <rPh sb="2" eb="4">
      <t>チュウトウ</t>
    </rPh>
    <phoneticPr fontId="4"/>
  </si>
  <si>
    <t>札幌藻岩</t>
  </si>
  <si>
    <t>札幌清田</t>
  </si>
  <si>
    <t>札幌新川</t>
  </si>
  <si>
    <t>札幌平岸</t>
  </si>
  <si>
    <t>啓北商業</t>
  </si>
  <si>
    <t>北海</t>
  </si>
  <si>
    <t>札幌光星</t>
  </si>
  <si>
    <t>札幌第一</t>
  </si>
  <si>
    <t>北星女子</t>
  </si>
  <si>
    <t>札幌北斗</t>
  </si>
  <si>
    <t>聖心女子</t>
  </si>
  <si>
    <t>北嶺</t>
  </si>
  <si>
    <t>野幌</t>
  </si>
  <si>
    <t>大麻</t>
  </si>
  <si>
    <t>千歳</t>
  </si>
  <si>
    <t>千歳北陽</t>
  </si>
  <si>
    <t>北広島西</t>
  </si>
  <si>
    <t>石狩南</t>
  </si>
  <si>
    <t>立命館</t>
  </si>
  <si>
    <t>とわの森</t>
  </si>
  <si>
    <t>札幌工業</t>
    <rPh sb="0" eb="2">
      <t>サッポロ</t>
    </rPh>
    <rPh sb="2" eb="4">
      <t>コウギョウ</t>
    </rPh>
    <phoneticPr fontId="4"/>
  </si>
  <si>
    <t>北海道札幌西高等学校</t>
  </si>
  <si>
    <t>北海道札幌南高等学校</t>
  </si>
  <si>
    <t>北海道札幌北高等学校</t>
  </si>
  <si>
    <t>北海道札幌月寒高等学校</t>
  </si>
  <si>
    <t>北海道札幌啓成高等学校</t>
  </si>
  <si>
    <t>北海道札幌手稲高等学校</t>
  </si>
  <si>
    <t>北海道札幌丘珠高等学校</t>
  </si>
  <si>
    <t>北海道札幌東陵高等学校</t>
  </si>
  <si>
    <t>北海道札幌西陵高等学校</t>
  </si>
  <si>
    <t>北海道札幌北陵高等学校</t>
  </si>
  <si>
    <t>北海道札幌白石高等学校</t>
  </si>
  <si>
    <t>北海道札幌厚別高等学校</t>
  </si>
  <si>
    <t>北海道札幌東豊高等学校</t>
  </si>
  <si>
    <t>北海道札幌稲雲高等学校</t>
  </si>
  <si>
    <t>北海道札幌英藍高等学校</t>
  </si>
  <si>
    <t>北海道札幌平岡高等学校</t>
  </si>
  <si>
    <t>北海道札幌白陵高等学校</t>
  </si>
  <si>
    <t>北海道野幌高等学校</t>
  </si>
  <si>
    <t>北海道大麻高等学校</t>
  </si>
  <si>
    <t>北海道千歳高等学校</t>
  </si>
  <si>
    <t>北海道恵庭南高等学校</t>
  </si>
  <si>
    <t>北海道恵庭北高等学校</t>
  </si>
  <si>
    <t>北海道北広島高等学校</t>
  </si>
  <si>
    <t>北海道北広島西高等学校</t>
  </si>
  <si>
    <t>北海道石狩翔陽高等学校</t>
  </si>
  <si>
    <t>北海道石狩南高等学校</t>
  </si>
  <si>
    <t>北海道当別高等学校</t>
  </si>
  <si>
    <t>学校番号</t>
    <rPh sb="0" eb="2">
      <t>がっこう</t>
    </rPh>
    <rPh sb="2" eb="4">
      <t>ばんごう</t>
    </rPh>
    <phoneticPr fontId="3" type="Hiragana"/>
  </si>
  <si>
    <r>
      <t>審判・ボールパーソン要員</t>
    </r>
    <r>
      <rPr>
        <b/>
        <sz val="10"/>
        <color rgb="FFFF0000"/>
        <rFont val="HG丸ｺﾞｼｯｸM-PRO"/>
        <family val="3"/>
        <charset val="128"/>
      </rPr>
      <t>〔個人戦シングルスに単独エントリーの場合のみ記入〕</t>
    </r>
    <rPh sb="0" eb="2">
      <t>シンパン</t>
    </rPh>
    <rPh sb="10" eb="12">
      <t>ヨウイン</t>
    </rPh>
    <rPh sb="13" eb="15">
      <t>コジン</t>
    </rPh>
    <rPh sb="15" eb="16">
      <t>セン</t>
    </rPh>
    <rPh sb="22" eb="24">
      <t>タンドク</t>
    </rPh>
    <rPh sb="30" eb="32">
      <t>バアイ</t>
    </rPh>
    <rPh sb="34" eb="36">
      <t>キニュウ</t>
    </rPh>
    <phoneticPr fontId="3"/>
  </si>
  <si>
    <t>団体に出場している選手がいない</t>
    <rPh sb="0" eb="2">
      <t>だんたい</t>
    </rPh>
    <rPh sb="3" eb="5">
      <t>しゅつじょう</t>
    </rPh>
    <rPh sb="9" eb="11">
      <t>せんしゅ</t>
    </rPh>
    <phoneticPr fontId="3" type="Hiragana"/>
  </si>
  <si>
    <t>団体1とS1が不一致</t>
    <rPh sb="0" eb="2">
      <t>だんたい</t>
    </rPh>
    <rPh sb="7" eb="10">
      <t>ふいっち</t>
    </rPh>
    <phoneticPr fontId="3" type="Hiragana"/>
  </si>
  <si>
    <t>札幌南</t>
  </si>
  <si>
    <t>札幌北陵</t>
  </si>
  <si>
    <t>札幌白石</t>
  </si>
  <si>
    <t>札琴似工</t>
  </si>
  <si>
    <t>札幌静修</t>
  </si>
  <si>
    <t>札幌日大</t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</si>
  <si>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3"/>
  </si>
  <si>
    <t>札幌東陵</t>
    <rPh sb="0" eb="2">
      <t>サッポロ</t>
    </rPh>
    <rPh sb="2" eb="3">
      <t>トウ</t>
    </rPh>
    <rPh sb="3" eb="4">
      <t>リョウ</t>
    </rPh>
    <phoneticPr fontId="4"/>
  </si>
  <si>
    <t>北海道札幌南陵高等学校</t>
    <rPh sb="5" eb="6">
      <t>ミナミ</t>
    </rPh>
    <phoneticPr fontId="3"/>
  </si>
  <si>
    <t>北海道札幌真栄高等学校</t>
    <rPh sb="5" eb="7">
      <t>シンエイ</t>
    </rPh>
    <phoneticPr fontId="3"/>
  </si>
  <si>
    <t>北海道札幌あすかぜ高等学校</t>
  </si>
  <si>
    <t>札幌英藍</t>
    <rPh sb="0" eb="2">
      <t>サッポロ</t>
    </rPh>
    <rPh sb="2" eb="3">
      <t>エイ</t>
    </rPh>
    <rPh sb="3" eb="4">
      <t>アイ</t>
    </rPh>
    <phoneticPr fontId="4"/>
  </si>
  <si>
    <t>北海道札幌琴似工業高等学校</t>
  </si>
  <si>
    <t>北海道札幌東商業高等学校</t>
  </si>
  <si>
    <t>市立札幌旭丘高等学校</t>
  </si>
  <si>
    <t>市立札幌開成中等教育学校</t>
  </si>
  <si>
    <t>市立札幌藻岩高等学校</t>
  </si>
  <si>
    <t>市立札幌清田高等学校</t>
  </si>
  <si>
    <t>市立札幌新川高等学校</t>
  </si>
  <si>
    <t>市立札幌平岸高等学校</t>
  </si>
  <si>
    <t>市立札幌啓北商業高等学校</t>
  </si>
  <si>
    <t>北海高等学校</t>
  </si>
  <si>
    <t>札幌光星高等学校</t>
  </si>
  <si>
    <t>北星附属</t>
    <rPh sb="2" eb="4">
      <t>フゾク</t>
    </rPh>
    <phoneticPr fontId="4"/>
  </si>
  <si>
    <t>北星学園大学附属高等学校</t>
  </si>
  <si>
    <t>札幌第一高等学校</t>
  </si>
  <si>
    <t>東海札幌</t>
    <rPh sb="0" eb="2">
      <t>トウカイ</t>
    </rPh>
    <rPh sb="2" eb="4">
      <t>サッポロ</t>
    </rPh>
    <phoneticPr fontId="4"/>
  </si>
  <si>
    <t>東海大学付属札幌高等学校</t>
  </si>
  <si>
    <t>北星学園女子中学高等学校</t>
  </si>
  <si>
    <t>札幌大谷</t>
    <rPh sb="0" eb="2">
      <t>サッポロ</t>
    </rPh>
    <rPh sb="2" eb="4">
      <t>オオタニ</t>
    </rPh>
    <phoneticPr fontId="4"/>
  </si>
  <si>
    <t>札幌大谷高等学校</t>
    <rPh sb="0" eb="2">
      <t>サッポロ</t>
    </rPh>
    <rPh sb="2" eb="4">
      <t>オオタニ</t>
    </rPh>
    <rPh sb="4" eb="6">
      <t>コウトウ</t>
    </rPh>
    <rPh sb="6" eb="8">
      <t>ガッコウ</t>
    </rPh>
    <phoneticPr fontId="3"/>
  </si>
  <si>
    <t>札幌静修高等学校</t>
  </si>
  <si>
    <t>藤女子</t>
    <rPh sb="0" eb="1">
      <t>フジ</t>
    </rPh>
    <rPh sb="1" eb="3">
      <t>ジョシ</t>
    </rPh>
    <phoneticPr fontId="4"/>
  </si>
  <si>
    <t>藤女子高等学校</t>
  </si>
  <si>
    <t>札幌北斗高校</t>
  </si>
  <si>
    <t>札幌聖心女子学院高等学校</t>
    <rPh sb="0" eb="2">
      <t>サッポロ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3"/>
  </si>
  <si>
    <t>北科大高</t>
    <rPh sb="0" eb="1">
      <t>キタ</t>
    </rPh>
    <rPh sb="1" eb="2">
      <t>カ</t>
    </rPh>
    <rPh sb="2" eb="4">
      <t>オオタカ</t>
    </rPh>
    <phoneticPr fontId="4"/>
  </si>
  <si>
    <t>北海道科学大学高等学校</t>
  </si>
  <si>
    <t>学園札幌</t>
    <rPh sb="0" eb="2">
      <t>ガクエン</t>
    </rPh>
    <rPh sb="2" eb="4">
      <t>サッポロ</t>
    </rPh>
    <phoneticPr fontId="4"/>
  </si>
  <si>
    <t>北海学園札幌高等学校</t>
  </si>
  <si>
    <t>北嶺高等学校</t>
  </si>
  <si>
    <t>北海道千歳北陽高等学校</t>
    <rPh sb="5" eb="7">
      <t>ホクヨウ</t>
    </rPh>
    <phoneticPr fontId="3"/>
  </si>
  <si>
    <t>恵庭南</t>
    <rPh sb="0" eb="2">
      <t>エニワ</t>
    </rPh>
    <rPh sb="2" eb="3">
      <t>ミナミ</t>
    </rPh>
    <phoneticPr fontId="4"/>
  </si>
  <si>
    <t>恵庭北</t>
    <rPh sb="2" eb="3">
      <t>キタ</t>
    </rPh>
    <phoneticPr fontId="4"/>
  </si>
  <si>
    <t>北広島</t>
    <rPh sb="0" eb="3">
      <t>キタヒロシマ</t>
    </rPh>
    <phoneticPr fontId="4"/>
  </si>
  <si>
    <t>石狩翔陽</t>
    <rPh sb="2" eb="3">
      <t>ショウ</t>
    </rPh>
    <rPh sb="3" eb="4">
      <t>ヨウ</t>
    </rPh>
    <phoneticPr fontId="4"/>
  </si>
  <si>
    <t>当別</t>
    <rPh sb="0" eb="2">
      <t>トウベツ</t>
    </rPh>
    <phoneticPr fontId="4"/>
  </si>
  <si>
    <t>立命館慶祥高等学校</t>
  </si>
  <si>
    <t>札幌日本大学高等学校</t>
  </si>
  <si>
    <t>酪農学園大学附属とわの森三愛高等学校</t>
  </si>
  <si>
    <t>国際情報</t>
    <rPh sb="0" eb="2">
      <t>コクサイ</t>
    </rPh>
    <rPh sb="2" eb="4">
      <t>ジョウホウ</t>
    </rPh>
    <phoneticPr fontId="4"/>
  </si>
  <si>
    <t>北海道札幌国際情報高校</t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</si>
  <si>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3"/>
  </si>
  <si>
    <t>札幌龍谷</t>
    <rPh sb="0" eb="2">
      <t>サッポロ</t>
    </rPh>
    <rPh sb="2" eb="4">
      <t>リュウコク</t>
    </rPh>
    <phoneticPr fontId="4"/>
  </si>
  <si>
    <t>札幌龍谷学園高等学校</t>
  </si>
  <si>
    <r>
      <t>○学校名は、学校番号を入力すると出てきます</t>
    </r>
    <r>
      <rPr>
        <sz val="12"/>
        <color rgb="FFFFFF00"/>
        <rFont val="ＭＳ Ｐゴシック"/>
        <family val="3"/>
        <charset val="128"/>
      </rPr>
      <t>。</t>
    </r>
    <rPh sb="1" eb="4">
      <t>がっこうめい</t>
    </rPh>
    <rPh sb="6" eb="8">
      <t>がっこう</t>
    </rPh>
    <rPh sb="8" eb="10">
      <t>ばんごう</t>
    </rPh>
    <rPh sb="11" eb="13">
      <t>にゅうりょく</t>
    </rPh>
    <rPh sb="16" eb="17">
      <t>で</t>
    </rPh>
    <phoneticPr fontId="5" type="Hiragana"/>
  </si>
  <si>
    <t>外部コーチ</t>
    <rPh sb="0" eb="2">
      <t>がいぶ</t>
    </rPh>
    <phoneticPr fontId="3" type="Hiragana"/>
  </si>
  <si>
    <t>学校番号</t>
    <rPh sb="0" eb="4">
      <t>ガッコウバンゴウ</t>
    </rPh>
    <phoneticPr fontId="29"/>
  </si>
  <si>
    <t>学校名（正式）</t>
    <rPh sb="0" eb="3">
      <t>ガッコウメイ</t>
    </rPh>
    <rPh sb="4" eb="6">
      <t>セイシキ</t>
    </rPh>
    <phoneticPr fontId="29"/>
  </si>
  <si>
    <t>札幌新陽</t>
    <rPh sb="0" eb="4">
      <t>サッポロシンヨウ</t>
    </rPh>
    <phoneticPr fontId="29"/>
  </si>
  <si>
    <t>札幌新陽高等学校</t>
    <rPh sb="0" eb="4">
      <t>サッポロシンヨウ</t>
    </rPh>
    <rPh sb="4" eb="8">
      <t>コウトウガッコウ</t>
    </rPh>
    <phoneticPr fontId="29"/>
  </si>
  <si>
    <r>
      <t>〇送り先は　</t>
    </r>
    <r>
      <rPr>
        <b/>
        <sz val="12"/>
        <color rgb="FFFFFF00"/>
        <rFont val="HG丸ｺﾞｼｯｸM-PRO"/>
        <family val="3"/>
        <charset val="128"/>
      </rPr>
      <t>sapporo.tennisen2@gmail.com</t>
    </r>
    <r>
      <rPr>
        <sz val="12"/>
        <color rgb="FFFFFF00"/>
        <rFont val="HG丸ｺﾞｼｯｸM-PRO"/>
        <family val="3"/>
        <charset val="128"/>
      </rPr>
      <t>　になります</t>
    </r>
    <rPh sb="1" eb="2">
      <t>おく</t>
    </rPh>
    <rPh sb="3" eb="4">
      <t>さき</t>
    </rPh>
    <phoneticPr fontId="3" type="Hiragana"/>
  </si>
  <si>
    <t>男女</t>
    <rPh sb="0" eb="2">
      <t>だんじょ</t>
    </rPh>
    <phoneticPr fontId="3" type="Hiragana"/>
  </si>
  <si>
    <t>〇男女・校長名の欄も入力してください（入力されていないことが多いです）</t>
    <rPh sb="1" eb="3">
      <t>だんじょ</t>
    </rPh>
    <rPh sb="4" eb="7">
      <t>こうちょうめい</t>
    </rPh>
    <rPh sb="8" eb="9">
      <t>らん</t>
    </rPh>
    <rPh sb="10" eb="12">
      <t>にゅうりょく</t>
    </rPh>
    <rPh sb="19" eb="21">
      <t>にゅうりょく</t>
    </rPh>
    <rPh sb="30" eb="31">
      <t>おお</t>
    </rPh>
    <phoneticPr fontId="3" type="Hiragana"/>
  </si>
  <si>
    <t>顧問</t>
    <rPh sb="0" eb="2">
      <t>こもん</t>
    </rPh>
    <phoneticPr fontId="3" type="Hiragana"/>
  </si>
  <si>
    <t>引率責任者</t>
    <rPh sb="0" eb="2">
      <t>インソツ</t>
    </rPh>
    <rPh sb="2" eb="5">
      <t>セキニンシャ</t>
    </rPh>
    <phoneticPr fontId="3"/>
  </si>
  <si>
    <t>〇引率責任者は顧問を含めた学校関係者になります</t>
    <rPh sb="1" eb="6">
      <t>いんそつせきにんしゃ</t>
    </rPh>
    <rPh sb="7" eb="9">
      <t>こもん</t>
    </rPh>
    <rPh sb="10" eb="11">
      <t>ふく</t>
    </rPh>
    <rPh sb="13" eb="18">
      <t>がっこうかんけいしゃ</t>
    </rPh>
    <phoneticPr fontId="3" type="Hiragana"/>
  </si>
  <si>
    <t>星槎国際</t>
  </si>
  <si>
    <t>外部
コーチ</t>
    <rPh sb="0" eb="2">
      <t>ガイブ</t>
    </rPh>
    <phoneticPr fontId="3"/>
  </si>
  <si>
    <t>引率
責任者</t>
    <rPh sb="0" eb="2">
      <t>インソツ</t>
    </rPh>
    <rPh sb="3" eb="6">
      <t>セキニンシャ</t>
    </rPh>
    <phoneticPr fontId="7"/>
  </si>
  <si>
    <t>顧問</t>
    <rPh sb="0" eb="2">
      <t>コモン</t>
    </rPh>
    <phoneticPr fontId="3"/>
  </si>
  <si>
    <t>監督</t>
    <rPh sb="0" eb="2">
      <t>カントク</t>
    </rPh>
    <phoneticPr fontId="3"/>
  </si>
  <si>
    <t>〇監督は引率責任者でも顧問でも外部コーチでも可ですが、複数人の登録はできません。</t>
    <rPh sb="1" eb="3">
      <t>かんとく</t>
    </rPh>
    <rPh sb="4" eb="6">
      <t>いんそつ</t>
    </rPh>
    <rPh sb="6" eb="7">
      <t>せき</t>
    </rPh>
    <rPh sb="7" eb="9">
      <t>がいぶ</t>
    </rPh>
    <rPh sb="11" eb="13">
      <t>こもん</t>
    </rPh>
    <rPh sb="18" eb="19">
      <t>か</t>
    </rPh>
    <rPh sb="22" eb="24">
      <t>ふくすう</t>
    </rPh>
    <rPh sb="24" eb="25">
      <t>にん</t>
    </rPh>
    <rPh sb="27" eb="29">
      <t>とうろく</t>
    </rPh>
    <phoneticPr fontId="3" type="Hiragana"/>
  </si>
  <si>
    <t>星槎国際高等学校</t>
    <rPh sb="4" eb="8">
      <t>コウトウガッコウ</t>
    </rPh>
    <phoneticPr fontId="29"/>
  </si>
  <si>
    <t>※　団体登録1番手と個人戦シングルス1の選手が一致しませんがよろしいですか？</t>
    <rPh sb="2" eb="4">
      <t>だんたい</t>
    </rPh>
    <rPh sb="4" eb="6">
      <t>とうろく</t>
    </rPh>
    <rPh sb="7" eb="9">
      <t>ばんて</t>
    </rPh>
    <rPh sb="10" eb="12">
      <t>こじん</t>
    </rPh>
    <rPh sb="12" eb="13">
      <t>せん</t>
    </rPh>
    <rPh sb="20" eb="22">
      <t>せんしゅ</t>
    </rPh>
    <rPh sb="23" eb="25">
      <t>いっち</t>
    </rPh>
    <phoneticPr fontId="3" type="Hiragana"/>
  </si>
  <si>
    <t>監督氏名</t>
  </si>
  <si>
    <t>〇選手名、ふりがな、学年、生年月日を直接入力してください</t>
    <rPh sb="1" eb="2">
      <t>せん</t>
    </rPh>
    <rPh sb="2" eb="3">
      <t>しゅ</t>
    </rPh>
    <rPh sb="3" eb="4">
      <t>めい</t>
    </rPh>
    <rPh sb="10" eb="12">
      <t>がくねん</t>
    </rPh>
    <rPh sb="13" eb="17">
      <t>せいねんがっぴ</t>
    </rPh>
    <rPh sb="18" eb="22">
      <t>ちょくせつにゅうりょく</t>
    </rPh>
    <phoneticPr fontId="1" type="Hiragana"/>
  </si>
  <si>
    <t>　（入力後間違いがないか必ず確認してください）</t>
    <rPh sb="2" eb="4">
      <t>にゅうりょく</t>
    </rPh>
    <rPh sb="4" eb="5">
      <t>ご</t>
    </rPh>
    <rPh sb="5" eb="7">
      <t>まちが</t>
    </rPh>
    <rPh sb="12" eb="13">
      <t>かなら</t>
    </rPh>
    <rPh sb="14" eb="16">
      <t>かくにん</t>
    </rPh>
    <phoneticPr fontId="1" type="Hiragana"/>
  </si>
  <si>
    <t>〇札幌支部の対象のポイントを持っている場合は</t>
    <rPh sb="1" eb="3">
      <t>さっぽろ</t>
    </rPh>
    <rPh sb="3" eb="5">
      <t>しぶ</t>
    </rPh>
    <rPh sb="6" eb="8">
      <t>たいしょう</t>
    </rPh>
    <rPh sb="14" eb="15">
      <t>も</t>
    </rPh>
    <rPh sb="19" eb="21">
      <t>ばあい</t>
    </rPh>
    <phoneticPr fontId="1" type="Hiragana"/>
  </si>
  <si>
    <t>　ポイントを必ず書き込んでください（HPのポイント一覧表を参照してください）</t>
    <rPh sb="6" eb="7">
      <t>かなら</t>
    </rPh>
    <rPh sb="8" eb="9">
      <t>か</t>
    </rPh>
    <rPh sb="10" eb="11">
      <t>こ</t>
    </rPh>
    <rPh sb="25" eb="27">
      <t>いちらん</t>
    </rPh>
    <rPh sb="27" eb="28">
      <t>ひょう</t>
    </rPh>
    <rPh sb="29" eb="31">
      <t>さんしょう</t>
    </rPh>
    <phoneticPr fontId="1" type="Hiragana"/>
  </si>
  <si>
    <t>○訂正して再送する場合は必ずファイル名に(再)と記載してください。</t>
    <rPh sb="1" eb="3">
      <t>ていせい</t>
    </rPh>
    <rPh sb="5" eb="7">
      <t>さいそう</t>
    </rPh>
    <rPh sb="9" eb="11">
      <t>ばあい</t>
    </rPh>
    <rPh sb="12" eb="13">
      <t>かなら</t>
    </rPh>
    <rPh sb="18" eb="19">
      <t>めい</t>
    </rPh>
    <rPh sb="21" eb="22">
      <t>さい</t>
    </rPh>
    <rPh sb="24" eb="26">
      <t>きさい</t>
    </rPh>
    <phoneticPr fontId="3" type="Hiragana"/>
  </si>
  <si>
    <t>〇</t>
    <phoneticPr fontId="3" type="Hiragana"/>
  </si>
  <si>
    <t>団体戦はシングルスのポイント　個人戦シングルスはシングルスのポイント</t>
    <rPh sb="0" eb="3">
      <t>だんたいせん</t>
    </rPh>
    <rPh sb="15" eb="18">
      <t>こじんせん</t>
    </rPh>
    <phoneticPr fontId="3" type="Hiragana"/>
  </si>
  <si>
    <t>個人戦ダブルスはダブルスのポイント　を入力し間違いがないことを確認してください</t>
    <rPh sb="0" eb="3">
      <t>こじんせん</t>
    </rPh>
    <rPh sb="19" eb="21">
      <t>にゅうりょく</t>
    </rPh>
    <rPh sb="22" eb="24">
      <t>まちが</t>
    </rPh>
    <rPh sb="31" eb="33">
      <t>かくにん</t>
    </rPh>
    <phoneticPr fontId="3" type="Hiragana"/>
  </si>
  <si>
    <t>令和7年度 札幌支部高等学校 秋季テニス大会</t>
    <rPh sb="0" eb="2">
      <t>れいわ</t>
    </rPh>
    <rPh sb="3" eb="5">
      <t>ねんど</t>
    </rPh>
    <rPh sb="6" eb="10">
      <t>さっぽろしぶ</t>
    </rPh>
    <rPh sb="10" eb="14">
      <t>こうとうがっこう</t>
    </rPh>
    <rPh sb="15" eb="17">
      <t>しゅうき</t>
    </rPh>
    <rPh sb="20" eb="22">
      <t>たいかい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</si>
</sst>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/mm/dd"/>
    <numFmt numFmtId="179" formatCode="0.0_);[Red]\(0.0\)"/>
  </numFmts>
  <fonts count="4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name val="HGP創英ﾌﾟﾚｾﾞﾝｽEB"/>
      <family val="1"/>
      <charset val="128"/>
    </font>
    <font>
      <sz val="7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rgb="FFFFFF00"/>
      <name val="HG丸ｺﾞｼｯｸM-PRO"/>
      <family val="3"/>
      <charset val="128"/>
    </font>
    <font>
      <sz val="48"/>
      <color theme="2" tint="-0.499984740745262"/>
      <name val="HGS創英角ｺﾞｼｯｸUB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rgb="FF0033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2"/>
      <color rgb="FFFFFF0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2"/>
      <color rgb="FFFFFF00"/>
      <name val="HG丸ｺﾞｼｯｸM-PRO"/>
      <family val="3"/>
      <charset val="128"/>
    </font>
    <font>
      <b/>
      <sz val="6"/>
      <color rgb="FFFF00FF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7" tint="-0.249977111117893"/>
      <name val="HG丸ｺﾞｼｯｸM-PRO"/>
      <family val="3"/>
      <charset val="128"/>
    </font>
    <font>
      <sz val="12"/>
      <color theme="7" tint="-0.249977111117893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sz val="11"/>
      <color rgb="FFFFFF00"/>
      <name val="HG丸ｺﾞｼｯｸM-PRO"/>
      <family val="3"/>
      <charset val="128"/>
    </font>
    <font>
      <b/>
      <sz val="11"/>
      <color rgb="FFFFFF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theme="0" tint="-0.34998626667073579"/>
      </right>
      <top/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0" borderId="0" xfId="0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distributed" vertical="center"/>
      <protection hidden="1"/>
    </xf>
    <xf numFmtId="0" fontId="13" fillId="0" borderId="18" xfId="0" applyFont="1" applyBorder="1" applyAlignment="1" applyProtection="1">
      <alignment horizontal="distributed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1" fillId="0" borderId="21" xfId="0" applyFont="1" applyBorder="1" applyAlignment="1" applyProtection="1">
      <alignment horizontal="center" vertical="center"/>
      <protection hidden="1"/>
    </xf>
    <xf numFmtId="0" fontId="12" fillId="0" borderId="15" xfId="0" applyFont="1" applyBorder="1" applyAlignment="1" applyProtection="1">
      <alignment horizontal="distributed" vertical="center"/>
      <protection hidden="1"/>
    </xf>
    <xf numFmtId="0" fontId="13" fillId="0" borderId="15" xfId="0" applyFont="1" applyBorder="1" applyAlignment="1" applyProtection="1">
      <alignment horizontal="distributed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0" borderId="0" xfId="1" applyProtection="1"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2" fillId="0" borderId="33" xfId="0" applyFont="1" applyBorder="1" applyAlignment="1" applyProtection="1">
      <alignment horizontal="distributed" vertical="center"/>
      <protection hidden="1"/>
    </xf>
    <xf numFmtId="0" fontId="13" fillId="0" borderId="33" xfId="0" applyFont="1" applyBorder="1" applyAlignment="1" applyProtection="1">
      <alignment horizontal="distributed" vertical="center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vertical="center" wrapText="1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distributed" vertical="center"/>
      <protection hidden="1"/>
    </xf>
    <xf numFmtId="0" fontId="13" fillId="0" borderId="50" xfId="0" applyFont="1" applyBorder="1" applyAlignment="1" applyProtection="1">
      <alignment horizontal="distributed" vertical="center"/>
      <protection hidden="1"/>
    </xf>
    <xf numFmtId="0" fontId="14" fillId="0" borderId="51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distributed" vertical="center"/>
      <protection hidden="1"/>
    </xf>
    <xf numFmtId="0" fontId="13" fillId="0" borderId="52" xfId="0" applyFont="1" applyBorder="1" applyAlignment="1" applyProtection="1">
      <alignment horizontal="distributed" vertical="center"/>
      <protection hidden="1"/>
    </xf>
    <xf numFmtId="0" fontId="14" fillId="0" borderId="53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2" fillId="0" borderId="55" xfId="0" applyFont="1" applyBorder="1" applyAlignment="1" applyProtection="1">
      <alignment horizontal="distributed" vertical="center"/>
      <protection hidden="1"/>
    </xf>
    <xf numFmtId="0" fontId="13" fillId="0" borderId="55" xfId="0" applyFont="1" applyBorder="1" applyAlignment="1" applyProtection="1">
      <alignment horizontal="distributed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20" fillId="0" borderId="57" xfId="0" applyFont="1" applyBorder="1" applyAlignment="1" applyProtection="1">
      <alignment horizontal="center" vertical="center"/>
      <protection hidden="1"/>
    </xf>
    <xf numFmtId="0" fontId="26" fillId="0" borderId="5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protection hidden="1"/>
    </xf>
    <xf numFmtId="0" fontId="18" fillId="2" borderId="0" xfId="0" applyFont="1" applyFill="1" applyProtection="1">
      <alignment vertical="center"/>
      <protection hidden="1"/>
    </xf>
    <xf numFmtId="0" fontId="30" fillId="2" borderId="0" xfId="0" applyFont="1" applyFill="1" applyProtection="1">
      <alignment vertical="center"/>
      <protection hidden="1"/>
    </xf>
    <xf numFmtId="0" fontId="20" fillId="2" borderId="0" xfId="0" applyFont="1" applyFill="1" applyAlignment="1" applyProtection="1">
      <protection hidden="1"/>
    </xf>
    <xf numFmtId="0" fontId="0" fillId="0" borderId="0" xfId="0" applyAlignment="1">
      <alignment horizontal="center" vertical="center"/>
    </xf>
    <xf numFmtId="0" fontId="18" fillId="3" borderId="0" xfId="0" applyFont="1" applyFill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30" fillId="3" borderId="0" xfId="0" applyFont="1" applyFill="1" applyProtection="1">
      <alignment vertical="center"/>
      <protection hidden="1"/>
    </xf>
    <xf numFmtId="0" fontId="32" fillId="3" borderId="0" xfId="0" applyFont="1" applyFill="1" applyProtection="1">
      <alignment vertical="center"/>
      <protection hidden="1"/>
    </xf>
    <xf numFmtId="0" fontId="37" fillId="3" borderId="0" xfId="0" applyFont="1" applyFill="1" applyProtection="1">
      <alignment vertical="center"/>
      <protection hidden="1"/>
    </xf>
    <xf numFmtId="0" fontId="36" fillId="3" borderId="0" xfId="0" applyFont="1" applyFill="1" applyProtection="1">
      <alignment vertical="center"/>
      <protection hidden="1"/>
    </xf>
    <xf numFmtId="0" fontId="23" fillId="3" borderId="0" xfId="0" applyFont="1" applyFill="1" applyProtection="1">
      <alignment vertical="center"/>
      <protection hidden="1"/>
    </xf>
    <xf numFmtId="0" fontId="19" fillId="2" borderId="93" xfId="0" applyFont="1" applyFill="1" applyBorder="1" applyAlignment="1" applyProtection="1">
      <alignment horizontal="center" vertical="center"/>
      <protection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19" fillId="2" borderId="36" xfId="0" applyFont="1" applyFill="1" applyBorder="1" applyAlignment="1" applyProtection="1">
      <alignment horizontal="center" vertical="center"/>
      <protection hidden="1"/>
    </xf>
    <xf numFmtId="0" fontId="18" fillId="2" borderId="2" xfId="0" applyFont="1" applyFill="1" applyBorder="1" applyProtection="1">
      <alignment vertical="center"/>
      <protection hidden="1"/>
    </xf>
    <xf numFmtId="0" fontId="18" fillId="2" borderId="1" xfId="0" applyFont="1" applyFill="1" applyBorder="1" applyProtection="1">
      <alignment vertical="center"/>
      <protection hidden="1"/>
    </xf>
    <xf numFmtId="0" fontId="19" fillId="2" borderId="3" xfId="0" applyFont="1" applyFill="1" applyBorder="1" applyAlignment="1" applyProtection="1">
      <alignment horizontal="center" vertical="center"/>
      <protection hidden="1"/>
    </xf>
    <xf numFmtId="0" fontId="15" fillId="2" borderId="45" xfId="0" applyFont="1" applyFill="1" applyBorder="1" applyAlignment="1" applyProtection="1">
      <alignment vertical="center" wrapText="1"/>
      <protection hidden="1"/>
    </xf>
    <xf numFmtId="0" fontId="15" fillId="2" borderId="62" xfId="0" applyFont="1" applyFill="1" applyBorder="1" applyAlignment="1" applyProtection="1">
      <alignment vertical="center" wrapText="1"/>
      <protection hidden="1"/>
    </xf>
    <xf numFmtId="0" fontId="15" fillId="2" borderId="0" xfId="0" applyFont="1" applyFill="1" applyAlignment="1" applyProtection="1">
      <alignment vertical="center" wrapText="1"/>
      <protection hidden="1"/>
    </xf>
    <xf numFmtId="0" fontId="15" fillId="2" borderId="42" xfId="0" applyFont="1" applyFill="1" applyBorder="1" applyAlignment="1" applyProtection="1">
      <alignment vertical="center" wrapText="1"/>
      <protection hidden="1"/>
    </xf>
    <xf numFmtId="0" fontId="35" fillId="2" borderId="0" xfId="0" applyFont="1" applyFill="1" applyAlignment="1" applyProtection="1">
      <alignment horizontal="right" vertical="center"/>
      <protection hidden="1"/>
    </xf>
    <xf numFmtId="0" fontId="19" fillId="2" borderId="68" xfId="0" applyFont="1" applyFill="1" applyBorder="1" applyAlignment="1" applyProtection="1">
      <alignment horizontal="center" vertical="center"/>
      <protection hidden="1"/>
    </xf>
    <xf numFmtId="0" fontId="24" fillId="2" borderId="42" xfId="0" applyFont="1" applyFill="1" applyBorder="1" applyProtection="1">
      <alignment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Protection="1">
      <alignment vertical="center"/>
      <protection hidden="1"/>
    </xf>
    <xf numFmtId="0" fontId="19" fillId="2" borderId="35" xfId="0" applyFont="1" applyFill="1" applyBorder="1" applyAlignment="1" applyProtection="1">
      <alignment horizontal="center" vertical="center" shrinkToFit="1"/>
      <protection hidden="1"/>
    </xf>
    <xf numFmtId="0" fontId="20" fillId="2" borderId="4" xfId="0" applyFont="1" applyFill="1" applyBorder="1" applyAlignment="1" applyProtection="1">
      <alignment horizontal="center" vertical="center"/>
      <protection hidden="1"/>
    </xf>
    <xf numFmtId="0" fontId="20" fillId="2" borderId="5" xfId="0" applyFont="1" applyFill="1" applyBorder="1" applyAlignment="1" applyProtection="1">
      <alignment horizontal="center" vertical="center"/>
      <protection hidden="1"/>
    </xf>
    <xf numFmtId="0" fontId="21" fillId="2" borderId="6" xfId="0" applyFont="1" applyFill="1" applyBorder="1" applyProtection="1">
      <alignment vertical="center"/>
      <protection hidden="1"/>
    </xf>
    <xf numFmtId="0" fontId="18" fillId="2" borderId="7" xfId="0" applyFont="1" applyFill="1" applyBorder="1" applyAlignment="1" applyProtection="1">
      <alignment horizontal="center" vertical="center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7" xfId="0" applyFont="1" applyFill="1" applyBorder="1" applyProtection="1">
      <alignment vertical="center"/>
      <protection hidden="1"/>
    </xf>
    <xf numFmtId="0" fontId="19" fillId="2" borderId="7" xfId="0" applyFont="1" applyFill="1" applyBorder="1" applyAlignment="1" applyProtection="1">
      <alignment horizontal="center" vertical="center"/>
      <protection hidden="1"/>
    </xf>
    <xf numFmtId="177" fontId="19" fillId="2" borderId="7" xfId="0" applyNumberFormat="1" applyFont="1" applyFill="1" applyBorder="1" applyAlignment="1" applyProtection="1">
      <alignment horizontal="center" vertical="center"/>
      <protection hidden="1"/>
    </xf>
    <xf numFmtId="0" fontId="41" fillId="2" borderId="8" xfId="0" applyFont="1" applyFill="1" applyBorder="1" applyAlignment="1" applyProtection="1">
      <alignment horizontal="right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9" fillId="2" borderId="63" xfId="0" applyFont="1" applyFill="1" applyBorder="1" applyAlignment="1" applyProtection="1">
      <alignment horizontal="center" vertical="center"/>
      <protection hidden="1"/>
    </xf>
    <xf numFmtId="0" fontId="25" fillId="2" borderId="44" xfId="0" applyFont="1" applyFill="1" applyBorder="1" applyProtection="1">
      <alignment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3" fillId="2" borderId="0" xfId="0" applyFont="1" applyFill="1" applyProtection="1">
      <alignment vertical="center"/>
      <protection hidden="1"/>
    </xf>
    <xf numFmtId="178" fontId="19" fillId="2" borderId="0" xfId="0" applyNumberFormat="1" applyFont="1" applyFill="1" applyAlignment="1" applyProtection="1">
      <alignment horizontal="center" vertical="center"/>
      <protection hidden="1"/>
    </xf>
    <xf numFmtId="177" fontId="19" fillId="2" borderId="62" xfId="0" applyNumberFormat="1" applyFont="1" applyFill="1" applyBorder="1" applyAlignment="1" applyProtection="1">
      <alignment horizontal="center" vertical="center"/>
      <protection hidden="1"/>
    </xf>
    <xf numFmtId="0" fontId="18" fillId="2" borderId="46" xfId="0" applyFont="1" applyFill="1" applyBorder="1" applyAlignment="1" applyProtection="1">
      <alignment horizontal="center" vertical="center"/>
      <protection hidden="1"/>
    </xf>
    <xf numFmtId="177" fontId="19" fillId="2" borderId="0" xfId="0" applyNumberFormat="1" applyFont="1" applyFill="1" applyAlignment="1" applyProtection="1">
      <alignment horizontal="center" vertical="center"/>
      <protection hidden="1"/>
    </xf>
    <xf numFmtId="14" fontId="18" fillId="2" borderId="0" xfId="0" applyNumberFormat="1" applyFont="1" applyFill="1" applyProtection="1">
      <alignment vertical="center"/>
      <protection hidden="1"/>
    </xf>
    <xf numFmtId="0" fontId="22" fillId="2" borderId="18" xfId="0" applyFont="1" applyFill="1" applyBorder="1" applyProtection="1">
      <alignment vertical="center"/>
      <protection hidden="1"/>
    </xf>
    <xf numFmtId="0" fontId="24" fillId="3" borderId="0" xfId="0" applyFont="1" applyFill="1" applyProtection="1">
      <alignment vertical="center"/>
      <protection hidden="1"/>
    </xf>
    <xf numFmtId="0" fontId="43" fillId="3" borderId="0" xfId="0" applyFont="1" applyFill="1" applyProtection="1">
      <alignment vertical="center"/>
      <protection hidden="1"/>
    </xf>
    <xf numFmtId="14" fontId="43" fillId="3" borderId="0" xfId="0" applyNumberFormat="1" applyFont="1" applyFill="1" applyProtection="1">
      <alignment vertical="center"/>
      <protection hidden="1"/>
    </xf>
    <xf numFmtId="0" fontId="44" fillId="3" borderId="0" xfId="0" applyFont="1" applyFill="1" applyProtection="1">
      <alignment vertical="center"/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18" fillId="2" borderId="104" xfId="0" applyFont="1" applyFill="1" applyBorder="1" applyAlignment="1" applyProtection="1">
      <alignment horizontal="center" vertical="center"/>
      <protection hidden="1"/>
    </xf>
    <xf numFmtId="0" fontId="18" fillId="2" borderId="48" xfId="0" applyFont="1" applyFill="1" applyBorder="1" applyAlignment="1" applyProtection="1">
      <alignment horizontal="center" vertical="center"/>
      <protection locked="0" hidden="1"/>
    </xf>
    <xf numFmtId="0" fontId="24" fillId="2" borderId="43" xfId="0" applyFont="1" applyFill="1" applyBorder="1" applyAlignment="1" applyProtection="1">
      <alignment horizontal="center" vertical="center" shrinkToFit="1"/>
      <protection locked="0" hidden="1"/>
    </xf>
    <xf numFmtId="0" fontId="23" fillId="2" borderId="42" xfId="0" applyFont="1" applyFill="1" applyBorder="1" applyAlignment="1" applyProtection="1">
      <alignment horizontal="center" vertical="center"/>
      <protection hidden="1"/>
    </xf>
    <xf numFmtId="0" fontId="23" fillId="2" borderId="68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Protection="1">
      <alignment vertical="center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protection hidden="1"/>
    </xf>
    <xf numFmtId="0" fontId="16" fillId="0" borderId="0" xfId="0" applyFont="1" applyAlignment="1" applyProtection="1">
      <protection hidden="1"/>
    </xf>
    <xf numFmtId="0" fontId="3" fillId="0" borderId="113" xfId="0" applyFont="1" applyBorder="1" applyAlignment="1" applyProtection="1">
      <alignment horizontal="center" vertical="center"/>
      <protection hidden="1"/>
    </xf>
    <xf numFmtId="0" fontId="19" fillId="2" borderId="89" xfId="0" applyFont="1" applyFill="1" applyBorder="1" applyAlignment="1" applyProtection="1">
      <alignment horizontal="center" vertical="center" shrinkToFit="1"/>
      <protection locked="0" hidden="1"/>
    </xf>
    <xf numFmtId="0" fontId="22" fillId="2" borderId="89" xfId="0" applyFont="1" applyFill="1" applyBorder="1" applyAlignment="1" applyProtection="1">
      <alignment horizontal="center" vertical="center" shrinkToFit="1"/>
      <protection locked="0" hidden="1"/>
    </xf>
    <xf numFmtId="0" fontId="22" fillId="2" borderId="90" xfId="0" applyFont="1" applyFill="1" applyBorder="1" applyAlignment="1" applyProtection="1">
      <alignment horizontal="center" vertical="center" shrinkToFit="1"/>
      <protection locked="0" hidden="1"/>
    </xf>
    <xf numFmtId="0" fontId="23" fillId="2" borderId="47" xfId="0" applyFont="1" applyFill="1" applyBorder="1" applyAlignment="1" applyProtection="1">
      <alignment horizontal="center" vertical="center" shrinkToFit="1"/>
      <protection locked="0" hidden="1"/>
    </xf>
    <xf numFmtId="178" fontId="23" fillId="2" borderId="47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48" xfId="0" applyNumberFormat="1" applyFont="1" applyFill="1" applyBorder="1" applyAlignment="1" applyProtection="1">
      <alignment horizontal="center" vertical="center" shrinkToFit="1"/>
      <protection locked="0" hidden="1"/>
    </xf>
    <xf numFmtId="0" fontId="24" fillId="2" borderId="116" xfId="0" applyFont="1" applyFill="1" applyBorder="1" applyProtection="1">
      <alignment vertical="center"/>
      <protection locked="0" hidden="1"/>
    </xf>
    <xf numFmtId="0" fontId="46" fillId="3" borderId="0" xfId="0" applyFont="1" applyFill="1" applyProtection="1">
      <alignment vertical="center"/>
      <protection hidden="1"/>
    </xf>
    <xf numFmtId="0" fontId="47" fillId="3" borderId="0" xfId="0" applyFont="1" applyFill="1" applyProtection="1">
      <alignment vertical="center"/>
      <protection hidden="1"/>
    </xf>
    <xf numFmtId="0" fontId="22" fillId="2" borderId="101" xfId="0" applyFont="1" applyFill="1" applyBorder="1" applyAlignment="1" applyProtection="1">
      <alignment horizontal="center" vertical="center" shrinkToFit="1"/>
      <protection locked="0" hidden="1"/>
    </xf>
    <xf numFmtId="0" fontId="22" fillId="2" borderId="85" xfId="0" applyFont="1" applyFill="1" applyBorder="1" applyAlignment="1" applyProtection="1">
      <alignment horizontal="center" vertical="center" shrinkToFit="1"/>
      <protection locked="0" hidden="1"/>
    </xf>
    <xf numFmtId="0" fontId="23" fillId="2" borderId="84" xfId="0" applyFont="1" applyFill="1" applyBorder="1" applyAlignment="1" applyProtection="1">
      <alignment vertical="center" shrinkToFit="1"/>
      <protection locked="0" hidden="1"/>
    </xf>
    <xf numFmtId="0" fontId="23" fillId="2" borderId="85" xfId="0" applyFont="1" applyFill="1" applyBorder="1" applyAlignment="1" applyProtection="1">
      <alignment vertical="center" shrinkToFit="1"/>
      <protection locked="0" hidden="1"/>
    </xf>
    <xf numFmtId="0" fontId="19" fillId="2" borderId="25" xfId="0" applyFont="1" applyFill="1" applyBorder="1" applyAlignment="1" applyProtection="1">
      <alignment horizontal="center" vertical="center" shrinkToFit="1"/>
      <protection locked="0" hidden="1"/>
    </xf>
    <xf numFmtId="178" fontId="19" fillId="2" borderId="25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5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105" xfId="0" applyFont="1" applyFill="1" applyBorder="1" applyAlignment="1" applyProtection="1">
      <alignment horizontal="center" vertical="center" shrinkToFit="1"/>
      <protection locked="0" hidden="1"/>
    </xf>
    <xf numFmtId="0" fontId="22" fillId="2" borderId="106" xfId="0" applyFont="1" applyFill="1" applyBorder="1" applyAlignment="1" applyProtection="1">
      <alignment horizontal="center" vertical="center" shrinkToFit="1"/>
      <protection locked="0" hidden="1"/>
    </xf>
    <xf numFmtId="0" fontId="23" fillId="2" borderId="107" xfId="0" applyFont="1" applyFill="1" applyBorder="1" applyAlignment="1" applyProtection="1">
      <alignment vertical="center" shrinkToFit="1"/>
      <protection locked="0" hidden="1"/>
    </xf>
    <xf numFmtId="0" fontId="23" fillId="2" borderId="106" xfId="0" applyFont="1" applyFill="1" applyBorder="1" applyAlignment="1" applyProtection="1">
      <alignment vertical="center" shrinkToFit="1"/>
      <protection locked="0" hidden="1"/>
    </xf>
    <xf numFmtId="0" fontId="19" fillId="2" borderId="102" xfId="0" applyFont="1" applyFill="1" applyBorder="1" applyAlignment="1" applyProtection="1">
      <alignment horizontal="center" vertical="center" shrinkToFit="1"/>
      <protection locked="0" hidden="1"/>
    </xf>
    <xf numFmtId="178" fontId="19" fillId="2" borderId="102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102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103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86" xfId="0" applyFont="1" applyFill="1" applyBorder="1" applyAlignment="1" applyProtection="1">
      <alignment horizontal="center" vertical="center" shrinkToFit="1"/>
      <protection locked="0" hidden="1"/>
    </xf>
    <xf numFmtId="0" fontId="22" fillId="2" borderId="87" xfId="0" applyFont="1" applyFill="1" applyBorder="1" applyAlignment="1" applyProtection="1">
      <alignment horizontal="center" vertical="center" shrinkToFit="1"/>
      <protection locked="0" hidden="1"/>
    </xf>
    <xf numFmtId="0" fontId="23" fillId="2" borderId="86" xfId="0" applyFont="1" applyFill="1" applyBorder="1" applyAlignment="1" applyProtection="1">
      <alignment vertical="center" shrinkToFit="1"/>
      <protection locked="0" hidden="1"/>
    </xf>
    <xf numFmtId="0" fontId="23" fillId="2" borderId="87" xfId="0" applyFont="1" applyFill="1" applyBorder="1" applyAlignment="1" applyProtection="1">
      <alignment vertical="center" shrinkToFit="1"/>
      <protection locked="0" hidden="1"/>
    </xf>
    <xf numFmtId="0" fontId="19" fillId="2" borderId="26" xfId="0" applyFont="1" applyFill="1" applyBorder="1" applyAlignment="1" applyProtection="1">
      <alignment horizontal="center" vertical="center" shrinkToFit="1"/>
      <protection locked="0" hidden="1"/>
    </xf>
    <xf numFmtId="178" fontId="19" fillId="2" borderId="26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6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84" xfId="0" applyFont="1" applyFill="1" applyBorder="1" applyAlignment="1" applyProtection="1">
      <alignment horizontal="center" vertical="center" shrinkToFit="1"/>
      <protection locked="0" hidden="1"/>
    </xf>
    <xf numFmtId="179" fontId="39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0" fontId="23" fillId="2" borderId="91" xfId="0" applyFont="1" applyFill="1" applyBorder="1" applyAlignment="1" applyProtection="1">
      <alignment vertical="center" shrinkToFit="1"/>
      <protection locked="0" hidden="1"/>
    </xf>
    <xf numFmtId="0" fontId="23" fillId="2" borderId="92" xfId="0" applyFont="1" applyFill="1" applyBorder="1" applyAlignment="1" applyProtection="1">
      <alignment vertical="center" shrinkToFit="1"/>
      <protection locked="0" hidden="1"/>
    </xf>
    <xf numFmtId="0" fontId="19" fillId="2" borderId="27" xfId="0" applyFont="1" applyFill="1" applyBorder="1" applyAlignment="1" applyProtection="1">
      <alignment horizontal="center" vertical="center" shrinkToFit="1"/>
      <protection locked="0" hidden="1"/>
    </xf>
    <xf numFmtId="178" fontId="19" fillId="2" borderId="27" xfId="0" applyNumberFormat="1" applyFont="1" applyFill="1" applyBorder="1" applyAlignment="1" applyProtection="1">
      <alignment horizontal="center" vertical="center" shrinkToFit="1"/>
      <protection locked="0" hidden="1"/>
    </xf>
    <xf numFmtId="177" fontId="19" fillId="2" borderId="27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22" fillId="2" borderId="92" xfId="0" applyFont="1" applyFill="1" applyBorder="1" applyAlignment="1" applyProtection="1">
      <alignment horizontal="center" vertical="center" shrinkToFit="1"/>
      <protection locked="0" hidden="1"/>
    </xf>
    <xf numFmtId="0" fontId="22" fillId="2" borderId="88" xfId="0" applyFont="1" applyFill="1" applyBorder="1" applyAlignment="1" applyProtection="1">
      <alignment horizontal="center" vertical="center" shrinkToFit="1"/>
      <protection locked="0" hidden="1"/>
    </xf>
    <xf numFmtId="0" fontId="22" fillId="2" borderId="117" xfId="0" applyFont="1" applyFill="1" applyBorder="1" applyAlignment="1" applyProtection="1">
      <alignment horizontal="center" vertical="center" shrinkToFit="1"/>
      <protection locked="0" hidden="1"/>
    </xf>
    <xf numFmtId="0" fontId="23" fillId="2" borderId="88" xfId="0" applyFont="1" applyFill="1" applyBorder="1" applyAlignment="1" applyProtection="1">
      <alignment vertical="center" shrinkToFit="1"/>
      <protection locked="0" hidden="1"/>
    </xf>
    <xf numFmtId="0" fontId="23" fillId="2" borderId="117" xfId="0" applyFont="1" applyFill="1" applyBorder="1" applyAlignment="1" applyProtection="1">
      <alignment vertical="center" shrinkToFit="1"/>
      <protection locked="0" hidden="1"/>
    </xf>
    <xf numFmtId="0" fontId="19" fillId="2" borderId="118" xfId="0" applyFont="1" applyFill="1" applyBorder="1" applyAlignment="1" applyProtection="1">
      <alignment horizontal="center" vertical="center" shrinkToFit="1"/>
      <protection locked="0" hidden="1"/>
    </xf>
    <xf numFmtId="178" fontId="19" fillId="2" borderId="118" xfId="0" applyNumberFormat="1" applyFont="1" applyFill="1" applyBorder="1" applyAlignment="1" applyProtection="1">
      <alignment horizontal="center" vertical="center" shrinkToFit="1"/>
      <protection locked="0" hidden="1"/>
    </xf>
    <xf numFmtId="179" fontId="19" fillId="2" borderId="98" xfId="0" applyNumberFormat="1" applyFont="1" applyFill="1" applyBorder="1" applyAlignment="1" applyProtection="1">
      <alignment horizontal="center" vertical="center" shrinkToFit="1"/>
      <protection locked="0" hidden="1"/>
    </xf>
    <xf numFmtId="0" fontId="19" fillId="2" borderId="108" xfId="0" applyFont="1" applyFill="1" applyBorder="1" applyAlignment="1" applyProtection="1">
      <alignment horizontal="center" vertical="center"/>
      <protection hidden="1"/>
    </xf>
    <xf numFmtId="0" fontId="19" fillId="2" borderId="70" xfId="0" applyFont="1" applyFill="1" applyBorder="1" applyAlignment="1" applyProtection="1">
      <alignment horizontal="center" vertical="center"/>
      <protection hidden="1"/>
    </xf>
    <xf numFmtId="0" fontId="18" fillId="2" borderId="71" xfId="0" applyFont="1" applyFill="1" applyBorder="1" applyAlignment="1" applyProtection="1">
      <alignment horizontal="center" vertical="center"/>
      <protection hidden="1"/>
    </xf>
    <xf numFmtId="0" fontId="18" fillId="2" borderId="69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26" fillId="2" borderId="114" xfId="0" applyFont="1" applyFill="1" applyBorder="1" applyAlignment="1" applyProtection="1">
      <alignment horizontal="center" vertical="center" wrapText="1"/>
      <protection hidden="1"/>
    </xf>
    <xf numFmtId="0" fontId="26" fillId="2" borderId="115" xfId="0" applyFont="1" applyFill="1" applyBorder="1" applyAlignment="1" applyProtection="1">
      <alignment horizontal="center" vertical="center" wrapText="1"/>
      <protection hidden="1"/>
    </xf>
    <xf numFmtId="0" fontId="18" fillId="2" borderId="59" xfId="0" applyFont="1" applyFill="1" applyBorder="1" applyAlignment="1" applyProtection="1">
      <alignment horizontal="center" vertical="center" shrinkToFit="1"/>
      <protection locked="0" hidden="1"/>
    </xf>
    <xf numFmtId="0" fontId="18" fillId="2" borderId="60" xfId="0" applyFont="1" applyFill="1" applyBorder="1" applyAlignment="1" applyProtection="1">
      <alignment horizontal="center" vertical="center" shrinkToFit="1"/>
      <protection locked="0" hidden="1"/>
    </xf>
    <xf numFmtId="0" fontId="19" fillId="2" borderId="96" xfId="0" applyFont="1" applyFill="1" applyBorder="1" applyAlignment="1" applyProtection="1">
      <alignment horizontal="center" vertical="center" shrinkToFit="1"/>
      <protection hidden="1"/>
    </xf>
    <xf numFmtId="0" fontId="19" fillId="2" borderId="8" xfId="0" applyFont="1" applyFill="1" applyBorder="1" applyAlignment="1" applyProtection="1">
      <alignment horizontal="center" vertical="center" shrinkToFit="1"/>
      <protection hidden="1"/>
    </xf>
    <xf numFmtId="0" fontId="20" fillId="2" borderId="36" xfId="0" applyFont="1" applyFill="1" applyBorder="1" applyAlignment="1" applyProtection="1">
      <alignment horizontal="center" vertical="center"/>
      <protection hidden="1"/>
    </xf>
    <xf numFmtId="0" fontId="20" fillId="2" borderId="3" xfId="0" applyFont="1" applyFill="1" applyBorder="1" applyAlignment="1" applyProtection="1">
      <alignment horizontal="center" vertical="center"/>
      <protection hidden="1"/>
    </xf>
    <xf numFmtId="0" fontId="24" fillId="2" borderId="18" xfId="0" applyFont="1" applyFill="1" applyBorder="1" applyAlignment="1" applyProtection="1">
      <alignment horizontal="center" vertical="center"/>
      <protection locked="0" hidden="1"/>
    </xf>
    <xf numFmtId="0" fontId="28" fillId="2" borderId="1" xfId="0" applyFont="1" applyFill="1" applyBorder="1" applyAlignment="1" applyProtection="1">
      <alignment horizontal="center"/>
      <protection hidden="1"/>
    </xf>
    <xf numFmtId="0" fontId="18" fillId="2" borderId="3" xfId="0" applyFont="1" applyFill="1" applyBorder="1" applyAlignment="1" applyProtection="1">
      <alignment horizontal="center" vertical="center"/>
      <protection hidden="1"/>
    </xf>
    <xf numFmtId="0" fontId="22" fillId="2" borderId="18" xfId="0" applyFont="1" applyFill="1" applyBorder="1" applyAlignment="1" applyProtection="1">
      <alignment horizontal="right" vertical="center" shrinkToFit="1"/>
      <protection locked="0" hidden="1"/>
    </xf>
    <xf numFmtId="0" fontId="18" fillId="2" borderId="61" xfId="0" applyFont="1" applyFill="1" applyBorder="1" applyAlignment="1" applyProtection="1">
      <alignment horizontal="center" vertical="top"/>
      <protection locked="0" hidden="1"/>
    </xf>
    <xf numFmtId="0" fontId="18" fillId="2" borderId="62" xfId="0" applyFont="1" applyFill="1" applyBorder="1" applyAlignment="1" applyProtection="1">
      <alignment horizontal="center" vertical="top"/>
      <protection locked="0" hidden="1"/>
    </xf>
    <xf numFmtId="0" fontId="18" fillId="2" borderId="40" xfId="0" applyFont="1" applyFill="1" applyBorder="1" applyAlignment="1" applyProtection="1">
      <alignment horizontal="center" vertical="top"/>
      <protection locked="0" hidden="1"/>
    </xf>
    <xf numFmtId="0" fontId="18" fillId="2" borderId="0" xfId="0" applyFont="1" applyFill="1" applyAlignment="1" applyProtection="1">
      <alignment horizontal="center" vertical="top"/>
      <protection locked="0" hidden="1"/>
    </xf>
    <xf numFmtId="0" fontId="18" fillId="2" borderId="64" xfId="0" applyFont="1" applyFill="1" applyBorder="1" applyAlignment="1" applyProtection="1">
      <alignment horizontal="center" vertical="top"/>
      <protection locked="0" hidden="1"/>
    </xf>
    <xf numFmtId="0" fontId="18" fillId="2" borderId="1" xfId="0" applyFont="1" applyFill="1" applyBorder="1" applyAlignment="1" applyProtection="1">
      <alignment horizontal="center" vertical="top"/>
      <protection locked="0" hidden="1"/>
    </xf>
    <xf numFmtId="0" fontId="18" fillId="2" borderId="100" xfId="0" applyFont="1" applyFill="1" applyBorder="1" applyAlignment="1" applyProtection="1">
      <alignment horizontal="center" vertical="center" shrinkToFit="1"/>
      <protection locked="0" hidden="1"/>
    </xf>
    <xf numFmtId="0" fontId="18" fillId="2" borderId="97" xfId="0" applyFont="1" applyFill="1" applyBorder="1" applyAlignment="1" applyProtection="1">
      <alignment horizontal="center" vertical="center" shrinkToFit="1"/>
      <protection locked="0" hidden="1"/>
    </xf>
    <xf numFmtId="0" fontId="19" fillId="2" borderId="66" xfId="0" applyFont="1" applyFill="1" applyBorder="1" applyAlignment="1" applyProtection="1">
      <alignment horizontal="center" vertical="center"/>
      <protection hidden="1"/>
    </xf>
    <xf numFmtId="0" fontId="19" fillId="2" borderId="94" xfId="0" applyFont="1" applyFill="1" applyBorder="1" applyAlignment="1" applyProtection="1">
      <alignment horizontal="center" vertical="center"/>
      <protection hidden="1"/>
    </xf>
    <xf numFmtId="0" fontId="20" fillId="2" borderId="95" xfId="0" applyFont="1" applyFill="1" applyBorder="1" applyAlignment="1" applyProtection="1">
      <alignment horizontal="center" vertical="center"/>
      <protection hidden="1"/>
    </xf>
    <xf numFmtId="0" fontId="20" fillId="2" borderId="16" xfId="0" applyFont="1" applyFill="1" applyBorder="1" applyAlignment="1" applyProtection="1">
      <alignment horizontal="center" vertical="center"/>
      <protection hidden="1"/>
    </xf>
    <xf numFmtId="0" fontId="18" fillId="2" borderId="35" xfId="0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 shrinkToFit="1"/>
      <protection hidden="1"/>
    </xf>
    <xf numFmtId="49" fontId="0" fillId="3" borderId="0" xfId="0" applyNumberFormat="1" applyFill="1" applyAlignment="1" applyProtection="1">
      <alignment horizontal="center" vertical="center" shrinkToFit="1"/>
      <protection hidden="1"/>
    </xf>
    <xf numFmtId="0" fontId="18" fillId="3" borderId="0" xfId="0" applyFont="1" applyFill="1" applyAlignment="1" applyProtection="1">
      <alignment horizontal="center" vertical="center" wrapText="1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19" fillId="2" borderId="97" xfId="0" applyFont="1" applyFill="1" applyBorder="1" applyAlignment="1" applyProtection="1">
      <alignment horizontal="center" vertical="center" shrinkToFit="1"/>
      <protection hidden="1"/>
    </xf>
    <xf numFmtId="0" fontId="22" fillId="2" borderId="109" xfId="0" applyFont="1" applyFill="1" applyBorder="1" applyAlignment="1" applyProtection="1">
      <alignment horizontal="center" vertical="center"/>
      <protection hidden="1"/>
    </xf>
    <xf numFmtId="0" fontId="22" fillId="2" borderId="110" xfId="0" applyFont="1" applyFill="1" applyBorder="1" applyAlignment="1" applyProtection="1">
      <alignment horizontal="center" vertical="center"/>
      <protection hidden="1"/>
    </xf>
    <xf numFmtId="0" fontId="24" fillId="2" borderId="110" xfId="0" applyFont="1" applyFill="1" applyBorder="1" applyAlignment="1" applyProtection="1">
      <alignment horizontal="center" vertical="center"/>
      <protection locked="0" hidden="1"/>
    </xf>
    <xf numFmtId="0" fontId="24" fillId="2" borderId="58" xfId="0" applyFont="1" applyFill="1" applyBorder="1" applyAlignment="1" applyProtection="1">
      <alignment horizontal="center" vertical="center"/>
      <protection locked="0" hidden="1"/>
    </xf>
    <xf numFmtId="176" fontId="18" fillId="2" borderId="0" xfId="0" applyNumberFormat="1" applyFont="1" applyFill="1" applyAlignment="1" applyProtection="1">
      <alignment horizontal="left" vertical="center" shrinkToFit="1"/>
      <protection hidden="1"/>
    </xf>
    <xf numFmtId="0" fontId="33" fillId="2" borderId="0" xfId="0" applyFont="1" applyFill="1" applyAlignment="1" applyProtection="1">
      <alignment horizontal="center" vertical="center"/>
      <protection hidden="1"/>
    </xf>
    <xf numFmtId="0" fontId="18" fillId="2" borderId="59" xfId="0" applyFont="1" applyFill="1" applyBorder="1" applyAlignment="1" applyProtection="1">
      <alignment horizontal="center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 shrinkToFit="1"/>
      <protection locked="0" hidden="1"/>
    </xf>
    <xf numFmtId="0" fontId="18" fillId="2" borderId="28" xfId="0" applyFont="1" applyFill="1" applyBorder="1" applyAlignment="1" applyProtection="1">
      <alignment horizontal="center" vertical="center" shrinkToFit="1"/>
      <protection locked="0" hidden="1"/>
    </xf>
    <xf numFmtId="0" fontId="18" fillId="2" borderId="27" xfId="0" applyFont="1" applyFill="1" applyBorder="1" applyAlignment="1" applyProtection="1">
      <alignment horizontal="center" vertical="center" shrinkToFit="1"/>
      <protection locked="0" hidden="1"/>
    </xf>
    <xf numFmtId="0" fontId="18" fillId="2" borderId="30" xfId="0" applyFont="1" applyFill="1" applyBorder="1" applyAlignment="1" applyProtection="1">
      <alignment horizontal="center" vertical="center" shrinkToFit="1"/>
      <protection locked="0" hidden="1"/>
    </xf>
    <xf numFmtId="0" fontId="18" fillId="2" borderId="34" xfId="0" applyFont="1" applyFill="1" applyBorder="1" applyAlignment="1" applyProtection="1">
      <alignment horizontal="center" vertical="center" shrinkToFit="1"/>
      <protection locked="0" hidden="1"/>
    </xf>
    <xf numFmtId="0" fontId="18" fillId="2" borderId="99" xfId="0" applyFont="1" applyFill="1" applyBorder="1" applyAlignment="1" applyProtection="1">
      <alignment horizontal="center" vertical="center" shrinkToFit="1"/>
      <protection locked="0" hidden="1"/>
    </xf>
    <xf numFmtId="0" fontId="15" fillId="2" borderId="42" xfId="0" applyFont="1" applyFill="1" applyBorder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8" fillId="2" borderId="12" xfId="0" applyFont="1" applyFill="1" applyBorder="1" applyAlignment="1" applyProtection="1">
      <alignment horizontal="center" vertical="center" shrinkToFit="1"/>
      <protection locked="0" hidden="1"/>
    </xf>
    <xf numFmtId="0" fontId="18" fillId="2" borderId="65" xfId="0" applyFont="1" applyFill="1" applyBorder="1" applyAlignment="1" applyProtection="1">
      <alignment horizontal="center" vertical="center" shrinkToFit="1"/>
      <protection locked="0"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23" fillId="3" borderId="0" xfId="0" applyFont="1" applyFill="1" applyAlignment="1" applyProtection="1">
      <alignment horizontal="right" vertical="center"/>
      <protection hidden="1"/>
    </xf>
    <xf numFmtId="0" fontId="20" fillId="3" borderId="0" xfId="0" applyFont="1" applyFill="1" applyAlignment="1" applyProtection="1">
      <alignment horizontal="left" vertical="center" wrapText="1"/>
      <protection hidden="1"/>
    </xf>
    <xf numFmtId="0" fontId="42" fillId="3" borderId="0" xfId="0" applyFont="1" applyFill="1" applyAlignment="1" applyProtection="1">
      <alignment horizontal="center" vertical="center" shrinkToFit="1"/>
      <protection hidden="1"/>
    </xf>
    <xf numFmtId="0" fontId="22" fillId="2" borderId="66" xfId="0" applyFont="1" applyFill="1" applyBorder="1" applyAlignment="1" applyProtection="1">
      <alignment horizontal="center" vertical="center"/>
      <protection hidden="1"/>
    </xf>
    <xf numFmtId="0" fontId="22" fillId="2" borderId="67" xfId="0" applyFont="1" applyFill="1" applyBorder="1" applyAlignment="1" applyProtection="1">
      <alignment horizontal="center" vertical="center"/>
      <protection hidden="1"/>
    </xf>
    <xf numFmtId="0" fontId="24" fillId="2" borderId="40" xfId="0" applyFont="1" applyFill="1" applyBorder="1" applyAlignment="1" applyProtection="1">
      <alignment horizontal="center" vertical="center" shrinkToFit="1"/>
      <protection hidden="1"/>
    </xf>
    <xf numFmtId="0" fontId="24" fillId="2" borderId="0" xfId="0" applyFont="1" applyFill="1" applyAlignment="1" applyProtection="1">
      <alignment horizontal="center" vertical="center" shrinkToFit="1"/>
      <protection hidden="1"/>
    </xf>
    <xf numFmtId="0" fontId="24" fillId="2" borderId="63" xfId="0" applyFont="1" applyFill="1" applyBorder="1" applyAlignment="1" applyProtection="1">
      <alignment horizontal="center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4" fillId="0" borderId="31" xfId="0" applyFont="1" applyBorder="1" applyAlignment="1" applyProtection="1">
      <alignment horizontal="center" vertical="center" wrapText="1" shrinkToFit="1"/>
      <protection hidden="1"/>
    </xf>
    <xf numFmtId="0" fontId="14" fillId="0" borderId="59" xfId="0" applyFont="1" applyBorder="1" applyAlignment="1" applyProtection="1">
      <alignment horizontal="center" vertical="center" wrapText="1" shrinkToFit="1"/>
      <protection hidden="1"/>
    </xf>
    <xf numFmtId="0" fontId="9" fillId="0" borderId="111" xfId="0" applyFont="1" applyBorder="1" applyAlignment="1" applyProtection="1">
      <alignment horizontal="center" vertical="center"/>
      <protection hidden="1"/>
    </xf>
    <xf numFmtId="0" fontId="9" fillId="0" borderId="112" xfId="0" applyFont="1" applyBorder="1" applyAlignment="1" applyProtection="1">
      <alignment horizontal="center" vertical="center"/>
      <protection hidden="1"/>
    </xf>
    <xf numFmtId="0" fontId="39" fillId="0" borderId="59" xfId="0" applyFont="1" applyBorder="1" applyAlignment="1" applyProtection="1">
      <alignment horizontal="center" vertical="center"/>
      <protection hidden="1"/>
    </xf>
    <xf numFmtId="0" fontId="39" fillId="0" borderId="112" xfId="0" applyFont="1" applyBorder="1" applyAlignment="1" applyProtection="1">
      <alignment horizontal="center" vertical="center"/>
      <protection hidden="1"/>
    </xf>
    <xf numFmtId="0" fontId="17" fillId="0" borderId="76" xfId="0" applyFont="1" applyBorder="1" applyAlignment="1" applyProtection="1">
      <alignment horizontal="center" vertical="center"/>
      <protection hidden="1"/>
    </xf>
    <xf numFmtId="0" fontId="17" fillId="0" borderId="77" xfId="0" applyFont="1" applyBorder="1" applyAlignment="1" applyProtection="1">
      <alignment horizontal="center" vertical="center"/>
      <protection hidden="1"/>
    </xf>
    <xf numFmtId="0" fontId="10" fillId="0" borderId="75" xfId="0" applyFont="1" applyBorder="1" applyAlignment="1" applyProtection="1">
      <alignment horizontal="center" vertical="center" textRotation="255"/>
      <protection hidden="1"/>
    </xf>
    <xf numFmtId="0" fontId="10" fillId="0" borderId="37" xfId="0" applyFont="1" applyBorder="1" applyAlignment="1" applyProtection="1">
      <alignment horizontal="center" vertical="center" textRotation="255"/>
      <protection hidden="1"/>
    </xf>
    <xf numFmtId="0" fontId="10" fillId="0" borderId="78" xfId="0" applyFont="1" applyBorder="1" applyAlignment="1" applyProtection="1">
      <alignment horizontal="center" vertical="center" textRotation="255"/>
      <protection hidden="1"/>
    </xf>
    <xf numFmtId="0" fontId="10" fillId="0" borderId="41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9" fillId="0" borderId="72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9" fillId="0" borderId="79" xfId="0" applyFont="1" applyBorder="1" applyAlignment="1" applyProtection="1">
      <alignment horizontal="center" vertical="center"/>
      <protection hidden="1"/>
    </xf>
    <xf numFmtId="0" fontId="9" fillId="0" borderId="74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80" xfId="0" applyFont="1" applyBorder="1" applyAlignment="1" applyProtection="1">
      <alignment horizontal="center" vertical="center"/>
      <protection hidden="1"/>
    </xf>
    <xf numFmtId="0" fontId="7" fillId="0" borderId="81" xfId="0" applyFont="1" applyBorder="1" applyAlignment="1" applyProtection="1">
      <alignment horizontal="center" vertical="center" wrapText="1"/>
      <protection hidden="1"/>
    </xf>
    <xf numFmtId="0" fontId="7" fillId="0" borderId="82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</cellXfs>
  <cellStyles count="3">
    <cellStyle name="桁区切り 6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6600CC"/>
      <color rgb="FF9966FF"/>
      <color rgb="FFCC99FF"/>
      <color rgb="FF2B100F"/>
      <color rgb="FF003300"/>
      <color rgb="FFFF00FF"/>
      <color rgb="FFCC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6"/>
  <sheetViews>
    <sheetView showGridLines="0" showZeros="0" tabSelected="1" zoomScaleNormal="100" workbookViewId="0">
      <selection activeCell="B5" sqref="B5:C5"/>
    </sheetView>
  </sheetViews>
  <sheetFormatPr defaultColWidth="9" defaultRowHeight="13.2"/>
  <cols>
    <col min="1" max="1" width="8.33203125" style="41" customWidth="1"/>
    <col min="2" max="3" width="10.77734375" style="41" customWidth="1"/>
    <col min="4" max="4" width="7.44140625" style="41" customWidth="1"/>
    <col min="5" max="5" width="8.21875" style="41" customWidth="1"/>
    <col min="6" max="6" width="5.33203125" style="41" customWidth="1"/>
    <col min="7" max="7" width="15.109375" style="42" customWidth="1"/>
    <col min="8" max="9" width="6.6640625" style="41" customWidth="1"/>
    <col min="10" max="10" width="6.109375" style="41" customWidth="1"/>
    <col min="11" max="17" width="3.6640625" style="43" customWidth="1"/>
    <col min="18" max="22" width="9" style="43"/>
    <col min="23" max="16384" width="9" style="41"/>
  </cols>
  <sheetData>
    <row r="1" spans="1:24" ht="18.75" customHeight="1" thickBot="1">
      <c r="A1" s="48" t="s">
        <v>104</v>
      </c>
      <c r="B1" s="93"/>
      <c r="C1" s="37"/>
      <c r="D1" s="37"/>
      <c r="E1" s="37"/>
      <c r="F1" s="37"/>
      <c r="G1" s="49"/>
      <c r="H1" s="204" t="str">
        <f>IF(H2="","",IF(B15="","個人戦のみ",""))</f>
        <v/>
      </c>
      <c r="I1" s="204"/>
      <c r="J1" s="204"/>
      <c r="W1" s="43"/>
    </row>
    <row r="2" spans="1:24" ht="18" customHeight="1" thickBot="1">
      <c r="A2" s="50" t="s">
        <v>1</v>
      </c>
      <c r="B2" s="208" t="s">
        <v>19</v>
      </c>
      <c r="C2" s="209"/>
      <c r="D2" s="51"/>
      <c r="E2" s="52"/>
      <c r="F2" s="52"/>
      <c r="G2" s="91" t="s">
        <v>170</v>
      </c>
      <c r="H2" s="191" t="str">
        <f>IF(B1="","",VLOOKUP(B1,学校番号!A2:C64,1,FALSE))</f>
        <v/>
      </c>
      <c r="I2" s="191"/>
      <c r="J2" s="191"/>
      <c r="W2" s="43"/>
    </row>
    <row r="3" spans="1:24" ht="24" customHeight="1" thickBot="1">
      <c r="A3" s="53" t="s">
        <v>0</v>
      </c>
      <c r="B3" s="210" t="str">
        <f>IF(B1="","",VLOOKUP(B1,学校番号!A2:C64,3,FALSE))</f>
        <v/>
      </c>
      <c r="C3" s="211"/>
      <c r="D3" s="211"/>
      <c r="E3" s="211"/>
      <c r="F3" s="212"/>
      <c r="G3" s="94"/>
      <c r="H3" s="191"/>
      <c r="I3" s="191"/>
      <c r="J3" s="191"/>
      <c r="K3" s="44" t="s">
        <v>36</v>
      </c>
      <c r="W3" s="43"/>
    </row>
    <row r="4" spans="1:24" ht="18.75" customHeight="1">
      <c r="A4" s="53" t="s">
        <v>2</v>
      </c>
      <c r="B4" s="192" t="str">
        <f>IF(B1="","",VLOOKUP(B1,学校番号!$A$1:$B$64,2))</f>
        <v/>
      </c>
      <c r="C4" s="193"/>
      <c r="D4" s="54"/>
      <c r="E4" s="55"/>
      <c r="F4" s="55"/>
      <c r="G4" s="56"/>
      <c r="H4" s="191"/>
      <c r="I4" s="191"/>
      <c r="J4" s="191"/>
      <c r="K4" s="45"/>
      <c r="W4" s="43"/>
    </row>
    <row r="5" spans="1:24" ht="18.75" customHeight="1">
      <c r="A5" s="96" t="s">
        <v>173</v>
      </c>
      <c r="B5" s="194"/>
      <c r="C5" s="195"/>
      <c r="D5" s="57"/>
      <c r="E5" s="56"/>
      <c r="F5" s="56"/>
      <c r="G5" s="56"/>
      <c r="H5" s="191"/>
      <c r="I5" s="191"/>
      <c r="J5" s="191"/>
      <c r="K5" s="45" t="s">
        <v>163</v>
      </c>
      <c r="W5" s="43"/>
    </row>
    <row r="6" spans="1:24" ht="18.75" customHeight="1">
      <c r="A6" s="151" t="s">
        <v>172</v>
      </c>
      <c r="B6" s="202"/>
      <c r="C6" s="203"/>
      <c r="D6" s="200" t="s">
        <v>192</v>
      </c>
      <c r="E6" s="201"/>
      <c r="F6" s="201"/>
      <c r="G6" s="201"/>
      <c r="H6" s="201"/>
      <c r="I6" s="201"/>
      <c r="J6" s="201"/>
      <c r="K6" s="45" t="s">
        <v>184</v>
      </c>
      <c r="W6" s="43"/>
    </row>
    <row r="7" spans="1:24" ht="18.75" customHeight="1">
      <c r="A7" s="152"/>
      <c r="B7" s="196"/>
      <c r="C7" s="197"/>
      <c r="D7" s="200"/>
      <c r="E7" s="201"/>
      <c r="F7" s="201"/>
      <c r="G7" s="201"/>
      <c r="H7" s="201"/>
      <c r="I7" s="201"/>
      <c r="J7" s="201"/>
      <c r="K7" s="109" t="s">
        <v>185</v>
      </c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</row>
    <row r="8" spans="1:24" ht="18.75" customHeight="1" thickBot="1">
      <c r="A8" s="53" t="s">
        <v>3</v>
      </c>
      <c r="B8" s="158"/>
      <c r="C8" s="159"/>
      <c r="D8" s="95"/>
      <c r="E8" s="58"/>
      <c r="F8" s="37"/>
      <c r="G8" s="165" t="s">
        <v>21</v>
      </c>
      <c r="H8" s="165"/>
      <c r="I8" s="165"/>
      <c r="J8" s="37"/>
      <c r="K8" s="110" t="s">
        <v>186</v>
      </c>
      <c r="L8" s="110"/>
      <c r="M8" s="110"/>
      <c r="N8" s="110"/>
      <c r="O8" s="110"/>
      <c r="P8" s="110"/>
      <c r="Q8" s="110"/>
      <c r="R8" s="109"/>
      <c r="S8" s="109"/>
      <c r="T8" s="109"/>
      <c r="U8" s="109"/>
      <c r="V8" s="109"/>
      <c r="W8" s="109"/>
    </row>
    <row r="9" spans="1:24" ht="18.75" customHeight="1" thickBot="1">
      <c r="A9" s="59" t="s">
        <v>4</v>
      </c>
      <c r="B9" s="198"/>
      <c r="C9" s="199"/>
      <c r="D9" s="60"/>
      <c r="E9" s="61"/>
      <c r="F9" s="62"/>
      <c r="G9" s="49"/>
      <c r="H9" s="37"/>
      <c r="I9" s="37"/>
      <c r="J9" s="37"/>
      <c r="K9" s="110" t="s">
        <v>187</v>
      </c>
      <c r="L9" s="110"/>
      <c r="M9" s="110"/>
      <c r="N9" s="110"/>
      <c r="O9" s="110"/>
      <c r="P9" s="110"/>
      <c r="Q9" s="110"/>
      <c r="R9" s="109"/>
      <c r="S9" s="109"/>
      <c r="T9" s="109"/>
      <c r="U9" s="109"/>
      <c r="V9" s="109"/>
      <c r="W9" s="109"/>
    </row>
    <row r="10" spans="1:24" ht="18.75" customHeight="1" thickTop="1" thickBot="1">
      <c r="A10" s="63" t="s">
        <v>164</v>
      </c>
      <c r="B10" s="174"/>
      <c r="C10" s="175"/>
      <c r="D10" s="97"/>
      <c r="E10" s="186" t="s">
        <v>183</v>
      </c>
      <c r="F10" s="187"/>
      <c r="G10" s="188"/>
      <c r="H10" s="189"/>
      <c r="I10" s="108"/>
      <c r="J10" s="37"/>
      <c r="K10" s="110" t="s">
        <v>189</v>
      </c>
      <c r="L10" s="110" t="s">
        <v>190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spans="1:24" ht="18.75" customHeight="1" thickBot="1">
      <c r="A11" s="49"/>
      <c r="B11" s="37"/>
      <c r="C11" s="37"/>
      <c r="D11" s="37"/>
      <c r="E11" s="37"/>
      <c r="F11" s="37"/>
      <c r="G11" s="49"/>
      <c r="H11" s="37"/>
      <c r="I11" s="37"/>
      <c r="J11" s="37"/>
      <c r="K11" s="110"/>
      <c r="L11" s="110" t="s">
        <v>191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1:24" ht="16.5" customHeight="1">
      <c r="A12" s="162" t="s">
        <v>5</v>
      </c>
      <c r="B12" s="176" t="s">
        <v>6</v>
      </c>
      <c r="C12" s="177"/>
      <c r="D12" s="176" t="s">
        <v>9</v>
      </c>
      <c r="E12" s="177"/>
      <c r="F12" s="178" t="s">
        <v>12</v>
      </c>
      <c r="G12" s="178" t="s">
        <v>14</v>
      </c>
      <c r="H12" s="178" t="s">
        <v>13</v>
      </c>
      <c r="I12" s="156" t="s">
        <v>20</v>
      </c>
      <c r="J12" s="37"/>
      <c r="K12" s="45" t="s">
        <v>174</v>
      </c>
      <c r="W12" s="43"/>
    </row>
    <row r="13" spans="1:24" ht="16.5" customHeight="1">
      <c r="A13" s="163"/>
      <c r="B13" s="64" t="s">
        <v>7</v>
      </c>
      <c r="C13" s="65" t="s">
        <v>8</v>
      </c>
      <c r="D13" s="64" t="s">
        <v>10</v>
      </c>
      <c r="E13" s="65" t="s">
        <v>11</v>
      </c>
      <c r="F13" s="179"/>
      <c r="G13" s="179"/>
      <c r="H13" s="179"/>
      <c r="I13" s="157"/>
      <c r="J13" s="37"/>
      <c r="K13" s="45" t="s">
        <v>180</v>
      </c>
      <c r="W13" s="43"/>
    </row>
    <row r="14" spans="1:24" ht="18.75" customHeight="1">
      <c r="A14" s="66" t="s">
        <v>24</v>
      </c>
      <c r="B14" s="67"/>
      <c r="C14" s="67"/>
      <c r="D14" s="67"/>
      <c r="E14" s="67"/>
      <c r="F14" s="67"/>
      <c r="G14" s="67"/>
      <c r="H14" s="67"/>
      <c r="I14" s="68"/>
      <c r="J14" s="37"/>
      <c r="K14" s="45" t="s">
        <v>171</v>
      </c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43"/>
    </row>
    <row r="15" spans="1:24" ht="21.75" customHeight="1">
      <c r="A15" s="69">
        <v>1</v>
      </c>
      <c r="B15" s="111"/>
      <c r="C15" s="112"/>
      <c r="D15" s="113"/>
      <c r="E15" s="114"/>
      <c r="F15" s="115"/>
      <c r="G15" s="116"/>
      <c r="H15" s="117"/>
      <c r="I15" s="118"/>
      <c r="J15" s="70"/>
      <c r="K15" s="45" t="s">
        <v>169</v>
      </c>
      <c r="M15" s="88"/>
      <c r="N15" s="89"/>
      <c r="O15" s="89"/>
      <c r="P15" s="88"/>
      <c r="Q15" s="88"/>
      <c r="R15" s="88"/>
      <c r="S15" s="88"/>
      <c r="T15" s="88"/>
      <c r="U15" s="88"/>
      <c r="V15" s="88"/>
      <c r="W15" s="43"/>
    </row>
    <row r="16" spans="1:24" ht="21.75" customHeight="1">
      <c r="A16" s="92">
        <v>2</v>
      </c>
      <c r="B16" s="119"/>
      <c r="C16" s="120"/>
      <c r="D16" s="121"/>
      <c r="E16" s="122"/>
      <c r="F16" s="123"/>
      <c r="G16" s="124"/>
      <c r="H16" s="125"/>
      <c r="I16" s="126"/>
      <c r="J16" s="70"/>
      <c r="K16" s="45" t="s">
        <v>188</v>
      </c>
      <c r="M16" s="88"/>
      <c r="N16" s="89"/>
      <c r="O16" s="89"/>
      <c r="P16" s="88"/>
      <c r="Q16" s="88"/>
      <c r="R16" s="88"/>
      <c r="S16" s="88"/>
      <c r="T16" s="88"/>
      <c r="U16" s="88"/>
      <c r="V16" s="88"/>
      <c r="W16" s="43"/>
    </row>
    <row r="17" spans="1:23" ht="21.75" customHeight="1">
      <c r="A17" s="92">
        <v>3</v>
      </c>
      <c r="B17" s="119"/>
      <c r="C17" s="120"/>
      <c r="D17" s="121"/>
      <c r="E17" s="122"/>
      <c r="F17" s="123"/>
      <c r="G17" s="124"/>
      <c r="H17" s="125"/>
      <c r="I17" s="126"/>
      <c r="J17" s="70"/>
      <c r="K17" s="45"/>
      <c r="L17" s="88"/>
      <c r="M17" s="88"/>
      <c r="N17" s="89"/>
      <c r="O17" s="89"/>
      <c r="P17" s="88"/>
      <c r="Q17" s="88"/>
      <c r="R17" s="88"/>
      <c r="S17" s="88"/>
      <c r="T17" s="88"/>
      <c r="U17" s="88"/>
      <c r="V17" s="88"/>
      <c r="W17" s="43"/>
    </row>
    <row r="18" spans="1:23" ht="21.75" customHeight="1">
      <c r="A18" s="92">
        <v>4</v>
      </c>
      <c r="B18" s="119"/>
      <c r="C18" s="120"/>
      <c r="D18" s="121"/>
      <c r="E18" s="122"/>
      <c r="F18" s="123"/>
      <c r="G18" s="124"/>
      <c r="H18" s="125"/>
      <c r="I18" s="126"/>
      <c r="J18" s="70"/>
      <c r="K18" s="88"/>
      <c r="L18" s="88"/>
      <c r="M18" s="88"/>
      <c r="N18" s="89"/>
      <c r="O18" s="89"/>
      <c r="P18" s="88"/>
      <c r="Q18" s="88"/>
      <c r="R18" s="88"/>
      <c r="S18" s="88"/>
      <c r="T18" s="88"/>
      <c r="U18" s="88"/>
      <c r="V18" s="88"/>
      <c r="W18" s="43"/>
    </row>
    <row r="19" spans="1:23" ht="21.75" customHeight="1">
      <c r="A19" s="92">
        <v>5</v>
      </c>
      <c r="B19" s="119"/>
      <c r="C19" s="120"/>
      <c r="D19" s="121"/>
      <c r="E19" s="122"/>
      <c r="F19" s="123"/>
      <c r="G19" s="124"/>
      <c r="H19" s="125"/>
      <c r="I19" s="126"/>
      <c r="J19" s="70"/>
      <c r="K19" s="88"/>
      <c r="L19" s="88"/>
      <c r="M19" s="88"/>
      <c r="N19" s="89"/>
      <c r="O19" s="89"/>
      <c r="P19" s="88"/>
      <c r="Q19" s="88"/>
      <c r="R19" s="88"/>
      <c r="S19" s="88"/>
      <c r="T19" s="88"/>
      <c r="U19" s="88"/>
      <c r="V19" s="88"/>
      <c r="W19" s="43"/>
    </row>
    <row r="20" spans="1:23" ht="21.75" customHeight="1">
      <c r="A20" s="71">
        <v>6</v>
      </c>
      <c r="B20" s="127"/>
      <c r="C20" s="128"/>
      <c r="D20" s="129"/>
      <c r="E20" s="130"/>
      <c r="F20" s="131"/>
      <c r="G20" s="132"/>
      <c r="H20" s="133"/>
      <c r="I20" s="134"/>
      <c r="J20" s="70"/>
      <c r="K20" s="88"/>
      <c r="L20" s="88" t="str">
        <f>IF(B20&amp;C20="","",B20&amp;C20)</f>
        <v/>
      </c>
      <c r="M20" s="88" t="str">
        <f t="shared" ref="M20:N23" si="0">IF(F20="","",F20)</f>
        <v/>
      </c>
      <c r="N20" s="89" t="str">
        <f t="shared" si="0"/>
        <v/>
      </c>
      <c r="O20" s="89" t="str">
        <f>IF(I20="","",I20)</f>
        <v/>
      </c>
      <c r="P20" s="88"/>
      <c r="Q20" s="88"/>
      <c r="R20" s="88"/>
      <c r="S20" s="88"/>
      <c r="T20" s="88"/>
      <c r="U20" s="88"/>
      <c r="V20" s="88"/>
      <c r="W20" s="43"/>
    </row>
    <row r="21" spans="1:23" ht="21.75" customHeight="1">
      <c r="A21" s="71">
        <v>7</v>
      </c>
      <c r="B21" s="127"/>
      <c r="C21" s="128"/>
      <c r="D21" s="129"/>
      <c r="E21" s="130"/>
      <c r="F21" s="131"/>
      <c r="G21" s="132"/>
      <c r="H21" s="133"/>
      <c r="I21" s="134"/>
      <c r="J21" s="70"/>
      <c r="K21" s="88"/>
      <c r="L21" s="88" t="str">
        <f>IF(B21&amp;C21="","",B21&amp;C21)</f>
        <v/>
      </c>
      <c r="M21" s="88" t="str">
        <f t="shared" si="0"/>
        <v/>
      </c>
      <c r="N21" s="89" t="str">
        <f t="shared" si="0"/>
        <v/>
      </c>
      <c r="O21" s="89" t="str">
        <f>IF(I21="","",I21)</f>
        <v/>
      </c>
      <c r="P21" s="88"/>
      <c r="Q21" s="88"/>
      <c r="R21" s="88"/>
      <c r="S21" s="88"/>
      <c r="T21" s="88"/>
      <c r="U21" s="88"/>
      <c r="V21" s="88"/>
      <c r="W21" s="43"/>
    </row>
    <row r="22" spans="1:23" ht="21.75" customHeight="1">
      <c r="A22" s="71">
        <v>8</v>
      </c>
      <c r="B22" s="127"/>
      <c r="C22" s="128"/>
      <c r="D22" s="129"/>
      <c r="E22" s="130"/>
      <c r="F22" s="131"/>
      <c r="G22" s="132"/>
      <c r="H22" s="133"/>
      <c r="I22" s="134"/>
      <c r="J22" s="70"/>
      <c r="K22" s="88"/>
      <c r="L22" s="88" t="str">
        <f>IF(B22&amp;C22="","",B22&amp;C22)</f>
        <v/>
      </c>
      <c r="M22" s="88" t="str">
        <f t="shared" si="0"/>
        <v/>
      </c>
      <c r="N22" s="89" t="str">
        <f t="shared" si="0"/>
        <v/>
      </c>
      <c r="O22" s="89" t="str">
        <f>IF(I22="","",I22)</f>
        <v/>
      </c>
      <c r="P22" s="88"/>
      <c r="Q22" s="88"/>
      <c r="R22" s="88"/>
      <c r="S22" s="88"/>
      <c r="T22" s="88"/>
      <c r="U22" s="88"/>
      <c r="V22" s="88"/>
      <c r="W22" s="43"/>
    </row>
    <row r="23" spans="1:23" ht="21.75" customHeight="1">
      <c r="A23" s="71">
        <v>9</v>
      </c>
      <c r="B23" s="127"/>
      <c r="C23" s="128"/>
      <c r="D23" s="129"/>
      <c r="E23" s="130"/>
      <c r="F23" s="131"/>
      <c r="G23" s="132"/>
      <c r="H23" s="133"/>
      <c r="I23" s="134"/>
      <c r="J23" s="70"/>
      <c r="K23" s="88"/>
      <c r="L23" s="88" t="str">
        <f>IF(B23&amp;C23="","",B23&amp;C23)</f>
        <v/>
      </c>
      <c r="M23" s="88" t="str">
        <f t="shared" si="0"/>
        <v/>
      </c>
      <c r="N23" s="89" t="str">
        <f t="shared" si="0"/>
        <v/>
      </c>
      <c r="O23" s="89" t="str">
        <f>IF(I23="","",I23)</f>
        <v/>
      </c>
      <c r="P23" s="88"/>
      <c r="Q23" s="88"/>
      <c r="R23" s="88"/>
      <c r="S23" s="88"/>
      <c r="T23" s="88"/>
      <c r="U23" s="88"/>
      <c r="V23" s="88"/>
      <c r="W23" s="43"/>
    </row>
    <row r="24" spans="1:23" ht="18.75" customHeight="1">
      <c r="A24" s="66" t="s">
        <v>22</v>
      </c>
      <c r="B24" s="72"/>
      <c r="C24" s="72"/>
      <c r="D24" s="72"/>
      <c r="E24" s="73"/>
      <c r="F24" s="73"/>
      <c r="G24" s="73"/>
      <c r="H24" s="74"/>
      <c r="I24" s="75" t="str">
        <f>IF(OR(COUNTA(B15:B23)=0,COUNTA(B25:B27)=0),"",IF(OR(P25=1,P26=1),K24,""))</f>
        <v/>
      </c>
      <c r="J24" s="70"/>
      <c r="K24" s="90" t="s">
        <v>182</v>
      </c>
      <c r="L24" s="88"/>
      <c r="M24" s="88"/>
      <c r="N24" s="89"/>
      <c r="O24" s="89"/>
      <c r="P24" s="88"/>
      <c r="Q24" s="88"/>
      <c r="R24" s="88"/>
      <c r="S24" s="88"/>
      <c r="T24" s="88"/>
      <c r="U24" s="88"/>
      <c r="V24" s="88"/>
      <c r="W24" s="43"/>
    </row>
    <row r="25" spans="1:23" ht="21.75" customHeight="1">
      <c r="A25" s="69">
        <v>1</v>
      </c>
      <c r="B25" s="135"/>
      <c r="C25" s="112"/>
      <c r="D25" s="113"/>
      <c r="E25" s="114"/>
      <c r="F25" s="115"/>
      <c r="G25" s="116"/>
      <c r="H25" s="117"/>
      <c r="I25" s="136"/>
      <c r="J25" s="70"/>
      <c r="K25" s="88"/>
      <c r="L25" s="88" t="str">
        <f>IF(B25&amp;C25="","",B25&amp;C25)</f>
        <v/>
      </c>
      <c r="M25" s="88">
        <f>COUNTIFS($L$18:$L$23,L25)</f>
        <v>6</v>
      </c>
      <c r="N25" s="88"/>
      <c r="O25" s="88"/>
      <c r="P25" s="88">
        <f>IF(COUNTIFS(M25:M27,"&gt;=1")=0,1,0)</f>
        <v>0</v>
      </c>
      <c r="Q25" s="88" t="s">
        <v>106</v>
      </c>
      <c r="R25" s="88"/>
      <c r="S25" s="88"/>
      <c r="T25" s="88"/>
      <c r="U25" s="88"/>
      <c r="V25" s="88"/>
      <c r="W25" s="43"/>
    </row>
    <row r="26" spans="1:23" ht="21.75" customHeight="1">
      <c r="A26" s="71">
        <v>2</v>
      </c>
      <c r="B26" s="127"/>
      <c r="C26" s="128"/>
      <c r="D26" s="129"/>
      <c r="E26" s="130"/>
      <c r="F26" s="131"/>
      <c r="G26" s="132"/>
      <c r="H26" s="133"/>
      <c r="I26" s="134"/>
      <c r="J26" s="70"/>
      <c r="K26" s="88"/>
      <c r="L26" s="88" t="str">
        <f>IF(B26&amp;C26="","",B26&amp;C26)</f>
        <v/>
      </c>
      <c r="M26" s="88">
        <f>COUNTIFS($L$18:$L$23,L26)</f>
        <v>6</v>
      </c>
      <c r="N26" s="88"/>
      <c r="O26" s="88"/>
      <c r="P26" s="88" t="e">
        <f>IF(#REF!=L25,"",1)</f>
        <v>#REF!</v>
      </c>
      <c r="Q26" s="88" t="s">
        <v>107</v>
      </c>
      <c r="R26" s="88"/>
      <c r="S26" s="88"/>
      <c r="T26" s="88"/>
      <c r="U26" s="88"/>
      <c r="V26" s="88"/>
      <c r="W26" s="43"/>
    </row>
    <row r="27" spans="1:23" ht="21.75" customHeight="1">
      <c r="A27" s="76">
        <v>3</v>
      </c>
      <c r="B27" s="127"/>
      <c r="C27" s="128"/>
      <c r="D27" s="137"/>
      <c r="E27" s="138"/>
      <c r="F27" s="139"/>
      <c r="G27" s="140"/>
      <c r="H27" s="141"/>
      <c r="I27" s="142"/>
      <c r="J27" s="70"/>
      <c r="K27" s="88"/>
      <c r="L27" s="88" t="str">
        <f>IF(B27&amp;C27="","",B27&amp;C27)</f>
        <v/>
      </c>
      <c r="M27" s="88">
        <f>COUNTIFS($L$18:$L$23,L27)</f>
        <v>6</v>
      </c>
      <c r="N27" s="88"/>
      <c r="O27" s="88"/>
      <c r="P27" s="88"/>
      <c r="Q27" s="88"/>
      <c r="R27" s="88"/>
      <c r="S27" s="88"/>
      <c r="T27" s="88"/>
      <c r="U27" s="88"/>
      <c r="V27" s="88"/>
      <c r="W27" s="43"/>
    </row>
    <row r="28" spans="1:23" ht="18.75" customHeight="1" thickBot="1">
      <c r="A28" s="66" t="s">
        <v>23</v>
      </c>
      <c r="B28" s="72"/>
      <c r="C28" s="72"/>
      <c r="D28" s="72"/>
      <c r="E28" s="73"/>
      <c r="F28" s="73"/>
      <c r="G28" s="74"/>
      <c r="H28" s="74"/>
      <c r="I28" s="77"/>
      <c r="J28" s="70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3"/>
    </row>
    <row r="29" spans="1:23" ht="21.75" customHeight="1">
      <c r="A29" s="166">
        <v>1</v>
      </c>
      <c r="B29" s="135"/>
      <c r="C29" s="112"/>
      <c r="D29" s="113"/>
      <c r="E29" s="114"/>
      <c r="F29" s="115"/>
      <c r="G29" s="116"/>
      <c r="H29" s="117"/>
      <c r="I29" s="118"/>
      <c r="J29" s="160" t="str">
        <f>IF(AND(I29="",I30=""),"",SUM(I29:I30))</f>
        <v/>
      </c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3"/>
    </row>
    <row r="30" spans="1:23" ht="21.75" customHeight="1">
      <c r="A30" s="166"/>
      <c r="B30" s="127"/>
      <c r="C30" s="143"/>
      <c r="D30" s="137"/>
      <c r="E30" s="138"/>
      <c r="F30" s="139"/>
      <c r="G30" s="140"/>
      <c r="H30" s="141"/>
      <c r="I30" s="142"/>
      <c r="J30" s="161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3"/>
    </row>
    <row r="31" spans="1:23" ht="21.75" customHeight="1">
      <c r="A31" s="166">
        <v>2</v>
      </c>
      <c r="B31" s="135"/>
      <c r="C31" s="120"/>
      <c r="D31" s="129"/>
      <c r="E31" s="130"/>
      <c r="F31" s="131"/>
      <c r="G31" s="132"/>
      <c r="H31" s="133"/>
      <c r="I31" s="118"/>
      <c r="J31" s="161" t="str">
        <f>IF(AND(I31="",I32=""),"",SUM(I31:I32))</f>
        <v/>
      </c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3"/>
    </row>
    <row r="32" spans="1:23" ht="21.75" customHeight="1" thickBot="1">
      <c r="A32" s="180"/>
      <c r="B32" s="144"/>
      <c r="C32" s="145"/>
      <c r="D32" s="146"/>
      <c r="E32" s="147"/>
      <c r="F32" s="148"/>
      <c r="G32" s="149"/>
      <c r="H32" s="141"/>
      <c r="I32" s="150"/>
      <c r="J32" s="185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3"/>
    </row>
    <row r="33" spans="1:22" ht="18.75" customHeight="1" thickBot="1">
      <c r="A33" s="78" t="s">
        <v>105</v>
      </c>
      <c r="B33" s="79"/>
      <c r="C33" s="79"/>
      <c r="D33" s="80"/>
      <c r="E33" s="80"/>
      <c r="F33" s="70"/>
      <c r="G33" s="81"/>
      <c r="H33" s="82"/>
      <c r="I33" s="82"/>
      <c r="J33" s="37"/>
    </row>
    <row r="34" spans="1:22" ht="21.75" customHeight="1" thickBot="1">
      <c r="A34" s="83"/>
      <c r="B34" s="102"/>
      <c r="C34" s="103"/>
      <c r="D34" s="104" t="str">
        <f>IF(C34="","",VLOOKUP(B34,#REF!,4,FALSE))</f>
        <v/>
      </c>
      <c r="E34" s="105" t="str">
        <f>IF(D34="","",VLOOKUP(B34,#REF!,5,FALSE))</f>
        <v/>
      </c>
      <c r="F34" s="106" t="str">
        <f>IF(E34="","",VLOOKUP(B34,#REF!,6,FALSE))</f>
        <v/>
      </c>
      <c r="G34" s="107" t="str">
        <f>IF(F34="","",VLOOKUP(B34,#REF!,7,FALSE))</f>
        <v/>
      </c>
      <c r="H34" s="84"/>
      <c r="I34" s="37"/>
      <c r="J34" s="38"/>
      <c r="V34" s="41"/>
    </row>
    <row r="35" spans="1:22" ht="18.75" customHeight="1">
      <c r="A35" s="37" t="s">
        <v>15</v>
      </c>
      <c r="B35" s="37"/>
      <c r="C35" s="37"/>
      <c r="D35" s="37"/>
      <c r="E35" s="37"/>
      <c r="F35" s="37"/>
      <c r="G35" s="49"/>
      <c r="H35" s="37"/>
      <c r="I35" s="37"/>
      <c r="J35" s="37"/>
    </row>
    <row r="36" spans="1:22" ht="6.75" customHeight="1">
      <c r="A36" s="37"/>
      <c r="B36" s="37"/>
      <c r="C36" s="37"/>
      <c r="D36" s="37"/>
      <c r="E36" s="37"/>
      <c r="F36" s="37"/>
      <c r="G36" s="49"/>
      <c r="H36" s="37"/>
      <c r="I36" s="37"/>
      <c r="J36" s="37"/>
    </row>
    <row r="37" spans="1:22" ht="20.25" customHeight="1">
      <c r="A37" s="37"/>
      <c r="B37" s="190">
        <f ca="1">TODAY()</f>
        <v>45886</v>
      </c>
      <c r="C37" s="190"/>
      <c r="D37" s="85"/>
      <c r="E37" s="37"/>
      <c r="F37" s="37"/>
      <c r="G37" s="49"/>
      <c r="H37" s="37"/>
      <c r="I37" s="37"/>
      <c r="J37" s="37"/>
    </row>
    <row r="38" spans="1:22" ht="6.75" customHeight="1">
      <c r="A38" s="37"/>
      <c r="B38" s="37"/>
      <c r="C38" s="37"/>
      <c r="D38" s="37"/>
      <c r="E38" s="37"/>
      <c r="F38" s="37"/>
      <c r="G38" s="49"/>
      <c r="H38" s="37"/>
      <c r="I38" s="37"/>
      <c r="J38" s="37"/>
    </row>
    <row r="39" spans="1:22" ht="18.75" customHeight="1">
      <c r="A39" s="37"/>
      <c r="B39" s="167" t="str">
        <f>B3</f>
        <v/>
      </c>
      <c r="C39" s="167"/>
      <c r="D39" s="167"/>
      <c r="E39" s="167"/>
      <c r="F39" s="86" t="s">
        <v>16</v>
      </c>
      <c r="G39" s="164"/>
      <c r="H39" s="164"/>
      <c r="I39" s="164"/>
      <c r="J39" s="39" t="s">
        <v>17</v>
      </c>
    </row>
    <row r="40" spans="1:22" ht="10.5" customHeight="1" thickBot="1">
      <c r="A40" s="37"/>
      <c r="B40" s="37"/>
      <c r="C40" s="37"/>
      <c r="D40" s="37"/>
      <c r="E40" s="37"/>
      <c r="F40" s="37"/>
      <c r="G40" s="49"/>
      <c r="H40" s="37"/>
      <c r="I40" s="37"/>
      <c r="J40" s="37"/>
    </row>
    <row r="41" spans="1:22" ht="18.75" customHeight="1">
      <c r="A41" s="153" t="s">
        <v>18</v>
      </c>
      <c r="B41" s="168"/>
      <c r="C41" s="169"/>
      <c r="D41" s="169"/>
      <c r="E41" s="169"/>
      <c r="F41" s="169"/>
      <c r="G41" s="169"/>
      <c r="H41" s="169"/>
      <c r="I41" s="169"/>
      <c r="J41" s="169"/>
    </row>
    <row r="42" spans="1:22" ht="18.75" customHeight="1">
      <c r="A42" s="154"/>
      <c r="B42" s="170"/>
      <c r="C42" s="171"/>
      <c r="D42" s="171"/>
      <c r="E42" s="171"/>
      <c r="F42" s="171"/>
      <c r="G42" s="171"/>
      <c r="H42" s="171"/>
      <c r="I42" s="171"/>
      <c r="J42" s="171"/>
    </row>
    <row r="43" spans="1:22" ht="18.75" customHeight="1" thickBot="1">
      <c r="A43" s="155"/>
      <c r="B43" s="172"/>
      <c r="C43" s="173"/>
      <c r="D43" s="173"/>
      <c r="E43" s="173"/>
      <c r="F43" s="173"/>
      <c r="G43" s="173"/>
      <c r="H43" s="173"/>
      <c r="I43" s="173"/>
      <c r="J43" s="173"/>
    </row>
    <row r="44" spans="1:22">
      <c r="A44" s="37"/>
      <c r="B44" s="37"/>
      <c r="C44" s="37"/>
      <c r="D44" s="37"/>
      <c r="E44" s="37"/>
      <c r="F44" s="37"/>
      <c r="G44" s="49"/>
      <c r="H44" s="37"/>
      <c r="I44" s="37"/>
      <c r="J44" s="37"/>
    </row>
    <row r="45" spans="1:22" ht="25.2" customHeight="1">
      <c r="A45" s="206"/>
      <c r="B45" s="206"/>
      <c r="C45" s="206"/>
      <c r="D45" s="206"/>
      <c r="E45" s="206"/>
      <c r="F45" s="206"/>
      <c r="G45" s="206"/>
      <c r="H45" s="206"/>
      <c r="I45" s="206"/>
      <c r="J45" s="206"/>
    </row>
    <row r="46" spans="1:22" ht="9.6" customHeight="1">
      <c r="A46" s="47"/>
    </row>
    <row r="47" spans="1:22" ht="19.2" customHeight="1">
      <c r="A47" s="87"/>
    </row>
    <row r="49" spans="1:10" ht="26.4" customHeight="1">
      <c r="A49" s="42"/>
      <c r="B49" s="183"/>
      <c r="C49" s="184"/>
      <c r="D49" s="183"/>
      <c r="E49" s="184"/>
      <c r="F49" s="184"/>
      <c r="G49" s="184"/>
      <c r="H49" s="184"/>
      <c r="I49" s="184"/>
    </row>
    <row r="50" spans="1:10" ht="10.95" customHeight="1">
      <c r="A50" s="183"/>
      <c r="B50" s="207"/>
      <c r="C50" s="207"/>
      <c r="D50" s="182"/>
      <c r="E50" s="182"/>
      <c r="F50" s="181"/>
      <c r="G50" s="181"/>
      <c r="H50" s="181"/>
      <c r="I50" s="181"/>
    </row>
    <row r="51" spans="1:10" ht="22.2" customHeight="1">
      <c r="A51" s="184"/>
      <c r="B51" s="181"/>
      <c r="C51" s="181"/>
      <c r="D51" s="182"/>
      <c r="E51" s="182"/>
      <c r="F51" s="181"/>
      <c r="G51" s="181"/>
      <c r="H51" s="181"/>
      <c r="I51" s="181"/>
    </row>
    <row r="52" spans="1:10" ht="22.2" customHeight="1">
      <c r="A52" s="42"/>
      <c r="B52" s="181"/>
      <c r="C52" s="181"/>
      <c r="D52" s="182"/>
      <c r="E52" s="182"/>
      <c r="F52" s="181"/>
      <c r="G52" s="181"/>
      <c r="H52" s="181"/>
      <c r="I52" s="181"/>
    </row>
    <row r="53" spans="1:10" ht="22.2" customHeight="1">
      <c r="A53" s="42"/>
      <c r="B53" s="181"/>
      <c r="C53" s="181"/>
      <c r="D53" s="182"/>
      <c r="E53" s="182"/>
      <c r="F53" s="181"/>
      <c r="G53" s="181"/>
      <c r="H53" s="181"/>
      <c r="I53" s="181"/>
    </row>
    <row r="54" spans="1:10" ht="22.2" customHeight="1">
      <c r="A54" s="42"/>
      <c r="B54" s="181"/>
      <c r="C54" s="181"/>
      <c r="D54" s="182"/>
      <c r="E54" s="182"/>
      <c r="F54" s="181"/>
      <c r="G54" s="181"/>
      <c r="H54" s="181"/>
      <c r="I54" s="181"/>
    </row>
    <row r="55" spans="1:10" ht="18" customHeight="1"/>
    <row r="56" spans="1:10" ht="18" customHeight="1">
      <c r="A56" s="205"/>
      <c r="B56" s="205"/>
      <c r="C56" s="205"/>
      <c r="D56" s="205"/>
      <c r="E56" s="205"/>
      <c r="F56" s="205"/>
      <c r="G56" s="205"/>
      <c r="H56" s="205"/>
      <c r="I56" s="205"/>
      <c r="J56" s="205"/>
    </row>
  </sheetData>
  <sheetProtection algorithmName="SHA-512" hashValue="ObkuBRJA+Sgykd0LWVaZyZlGJBCo7YOKEA6UQ/fwq4GvKYa2tadDhA5BJAGJyM5vuSzZK+7WzxzQqBBjVCv9cQ==" saltValue="Vavdh55ig7fWreBW8DxIXw==" spinCount="100000" sheet="1" selectLockedCells="1"/>
  <mergeCells count="51">
    <mergeCell ref="H1:J1"/>
    <mergeCell ref="A56:J56"/>
    <mergeCell ref="A45:J45"/>
    <mergeCell ref="B54:C54"/>
    <mergeCell ref="D54:E54"/>
    <mergeCell ref="F54:I54"/>
    <mergeCell ref="A50:A51"/>
    <mergeCell ref="B50:C50"/>
    <mergeCell ref="D50:E51"/>
    <mergeCell ref="F50:I51"/>
    <mergeCell ref="B52:C52"/>
    <mergeCell ref="D52:E52"/>
    <mergeCell ref="F52:I52"/>
    <mergeCell ref="B2:C2"/>
    <mergeCell ref="B3:F3"/>
    <mergeCell ref="F53:I53"/>
    <mergeCell ref="H2:J5"/>
    <mergeCell ref="B4:C4"/>
    <mergeCell ref="B5:C5"/>
    <mergeCell ref="B7:C7"/>
    <mergeCell ref="B9:C9"/>
    <mergeCell ref="D6:J7"/>
    <mergeCell ref="B6:C6"/>
    <mergeCell ref="H12:H13"/>
    <mergeCell ref="E10:F10"/>
    <mergeCell ref="G10:H10"/>
    <mergeCell ref="F12:F13"/>
    <mergeCell ref="B37:C37"/>
    <mergeCell ref="B53:C53"/>
    <mergeCell ref="D53:E53"/>
    <mergeCell ref="B51:C51"/>
    <mergeCell ref="B49:C49"/>
    <mergeCell ref="J31:J32"/>
    <mergeCell ref="D49:E49"/>
    <mergeCell ref="F49:I49"/>
    <mergeCell ref="A6:A7"/>
    <mergeCell ref="A41:A43"/>
    <mergeCell ref="I12:I13"/>
    <mergeCell ref="B8:C8"/>
    <mergeCell ref="J29:J30"/>
    <mergeCell ref="A12:A13"/>
    <mergeCell ref="G39:I39"/>
    <mergeCell ref="G8:I8"/>
    <mergeCell ref="A29:A30"/>
    <mergeCell ref="B39:E39"/>
    <mergeCell ref="B41:J43"/>
    <mergeCell ref="B10:C10"/>
    <mergeCell ref="D12:E12"/>
    <mergeCell ref="G12:G13"/>
    <mergeCell ref="A31:A32"/>
    <mergeCell ref="B12:C12"/>
  </mergeCells>
  <phoneticPr fontId="3" type="Hiragana"/>
  <conditionalFormatting sqref="B1">
    <cfRule type="containsBlanks" dxfId="1" priority="11">
      <formula>LEN(TRIM(B1))=0</formula>
    </cfRule>
  </conditionalFormatting>
  <conditionalFormatting sqref="B3:G3 B4:C4">
    <cfRule type="containsBlanks" dxfId="0" priority="10" stopIfTrue="1">
      <formula>LEN(TRIM(B3))=0</formula>
    </cfRule>
  </conditionalFormatting>
  <dataValidations count="6">
    <dataValidation type="list" allowBlank="1" showInputMessage="1" showErrorMessage="1" promptTitle="性別" prompt="性別を選択してください" sqref="G3" xr:uid="{00000000-0002-0000-0000-000000000000}">
      <formula1>"男子,女子"</formula1>
    </dataValidation>
    <dataValidation imeMode="off" allowBlank="1" showInputMessage="1" showErrorMessage="1" sqref="B1 F20:G23 H15:J23 G24:J24 G33:J33 E34:I34 F25:J32" xr:uid="{00000000-0002-0000-0000-000001000000}"/>
    <dataValidation imeMode="on" allowBlank="1" showInputMessage="1" showErrorMessage="1" sqref="B3:F3 B15:C23 B25:C27 C5:C9 B34 G39:I39 B39:E39 B5:B10 B29:C32" xr:uid="{00000000-0002-0000-0000-000002000000}"/>
    <dataValidation imeMode="hiragana" allowBlank="1" showInputMessage="1" showErrorMessage="1" sqref="D15:E23 D25:E27 C34:D34 D29:E32" xr:uid="{00000000-0002-0000-0000-000003000000}"/>
    <dataValidation imeMode="off" allowBlank="1" showInputMessage="1" showErrorMessage="1" prompt="半角数値で_x000a_(年は不要)" sqref="F15:F19" xr:uid="{00000000-0002-0000-0000-000004000000}"/>
    <dataValidation imeMode="off" allowBlank="1" showInputMessage="1" showErrorMessage="1" prompt="&quot;/&quot;で区切る" sqref="G15:G19" xr:uid="{00000000-0002-0000-0000-000005000000}"/>
  </dataValidations>
  <printOptions horizontalCentered="1"/>
  <pageMargins left="0.39370078740157483" right="0.19685039370078741" top="0.78740157480314965" bottom="0.78740157480314965" header="0.31496062992125984" footer="0.59055118110236227"/>
  <pageSetup paperSize="9" scale="95" orientation="portrait" horizontalDpi="4294967295" r:id="rId1"/>
  <headerFooter>
    <oddFooter>&amp;R&amp;8&amp;K01+034高体連札幌支部テニス専門部</oddFooter>
  </headerFooter>
  <ignoredErrors>
    <ignoredError sqref="D34:G34 B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G64" sqref="G64"/>
    </sheetView>
  </sheetViews>
  <sheetFormatPr defaultRowHeight="20.399999999999999" customHeight="1"/>
  <cols>
    <col min="1" max="1" width="9.44140625" style="40" customWidth="1"/>
    <col min="2" max="2" width="12.109375" customWidth="1"/>
    <col min="3" max="3" width="30.88671875" customWidth="1"/>
  </cols>
  <sheetData>
    <row r="1" spans="1:3" ht="20.399999999999999" customHeight="1">
      <c r="A1" s="40" t="s">
        <v>165</v>
      </c>
      <c r="C1" t="s">
        <v>166</v>
      </c>
    </row>
    <row r="2" spans="1:3" ht="20.399999999999999" customHeight="1">
      <c r="A2" s="40">
        <v>1</v>
      </c>
      <c r="B2" t="s">
        <v>37</v>
      </c>
      <c r="C2" t="s">
        <v>114</v>
      </c>
    </row>
    <row r="3" spans="1:3" ht="20.399999999999999" customHeight="1">
      <c r="A3" s="40">
        <v>2</v>
      </c>
      <c r="B3" t="s">
        <v>38</v>
      </c>
      <c r="C3" t="s">
        <v>77</v>
      </c>
    </row>
    <row r="4" spans="1:3" ht="20.399999999999999" customHeight="1">
      <c r="A4" s="40">
        <v>3</v>
      </c>
      <c r="B4" t="s">
        <v>108</v>
      </c>
      <c r="C4" t="s">
        <v>78</v>
      </c>
    </row>
    <row r="5" spans="1:3" ht="20.399999999999999" customHeight="1">
      <c r="A5" s="40">
        <v>4</v>
      </c>
      <c r="B5" t="s">
        <v>39</v>
      </c>
      <c r="C5" t="s">
        <v>79</v>
      </c>
    </row>
    <row r="6" spans="1:3" ht="20.399999999999999" customHeight="1">
      <c r="A6" s="40">
        <v>5</v>
      </c>
      <c r="B6" t="s">
        <v>40</v>
      </c>
      <c r="C6" t="s">
        <v>80</v>
      </c>
    </row>
    <row r="7" spans="1:3" ht="20.399999999999999" customHeight="1">
      <c r="A7" s="40">
        <v>6</v>
      </c>
      <c r="B7" t="s">
        <v>41</v>
      </c>
      <c r="C7" t="s">
        <v>81</v>
      </c>
    </row>
    <row r="8" spans="1:3" ht="20.399999999999999" customHeight="1">
      <c r="A8" s="40">
        <v>7</v>
      </c>
      <c r="B8" t="s">
        <v>42</v>
      </c>
      <c r="C8" t="s">
        <v>82</v>
      </c>
    </row>
    <row r="9" spans="1:3" ht="20.399999999999999" customHeight="1">
      <c r="A9" s="40">
        <v>8</v>
      </c>
      <c r="B9" t="s">
        <v>43</v>
      </c>
      <c r="C9" t="s">
        <v>83</v>
      </c>
    </row>
    <row r="10" spans="1:3" ht="20.399999999999999" customHeight="1">
      <c r="A10" s="40">
        <v>9</v>
      </c>
      <c r="B10" t="s">
        <v>115</v>
      </c>
      <c r="C10" t="s">
        <v>84</v>
      </c>
    </row>
    <row r="11" spans="1:3" ht="20.399999999999999" customHeight="1">
      <c r="A11" s="40">
        <v>10</v>
      </c>
      <c r="B11" t="s">
        <v>44</v>
      </c>
      <c r="C11" t="s">
        <v>85</v>
      </c>
    </row>
    <row r="12" spans="1:3" ht="20.399999999999999" customHeight="1">
      <c r="A12" s="40">
        <v>11</v>
      </c>
      <c r="B12" t="s">
        <v>45</v>
      </c>
      <c r="C12" t="s">
        <v>116</v>
      </c>
    </row>
    <row r="13" spans="1:3" ht="20.399999999999999" customHeight="1">
      <c r="A13" s="40">
        <v>12</v>
      </c>
      <c r="B13" t="s">
        <v>109</v>
      </c>
      <c r="C13" t="s">
        <v>86</v>
      </c>
    </row>
    <row r="14" spans="1:3" ht="20.399999999999999" customHeight="1">
      <c r="A14" s="40">
        <v>13</v>
      </c>
      <c r="B14" t="s">
        <v>110</v>
      </c>
      <c r="C14" t="s">
        <v>87</v>
      </c>
    </row>
    <row r="15" spans="1:3" ht="20.399999999999999" customHeight="1">
      <c r="A15" s="40">
        <v>14</v>
      </c>
      <c r="B15" t="s">
        <v>46</v>
      </c>
      <c r="C15" t="s">
        <v>117</v>
      </c>
    </row>
    <row r="16" spans="1:3" ht="20.399999999999999" customHeight="1">
      <c r="A16" s="40">
        <v>15</v>
      </c>
      <c r="B16" t="s">
        <v>47</v>
      </c>
      <c r="C16" t="s">
        <v>88</v>
      </c>
    </row>
    <row r="17" spans="1:3" ht="20.399999999999999" customHeight="1">
      <c r="A17" s="40">
        <v>16</v>
      </c>
      <c r="B17" t="s">
        <v>48</v>
      </c>
      <c r="C17" t="s">
        <v>118</v>
      </c>
    </row>
    <row r="18" spans="1:3" ht="20.399999999999999" customHeight="1">
      <c r="A18" s="40">
        <v>17</v>
      </c>
      <c r="B18" t="s">
        <v>49</v>
      </c>
      <c r="C18" t="s">
        <v>89</v>
      </c>
    </row>
    <row r="19" spans="1:3" ht="20.399999999999999" customHeight="1">
      <c r="A19" s="40">
        <v>18</v>
      </c>
      <c r="B19" t="s">
        <v>50</v>
      </c>
      <c r="C19" t="s">
        <v>90</v>
      </c>
    </row>
    <row r="20" spans="1:3" ht="20.399999999999999" customHeight="1">
      <c r="A20" s="40">
        <v>19</v>
      </c>
      <c r="B20" t="s">
        <v>119</v>
      </c>
      <c r="C20" t="s">
        <v>91</v>
      </c>
    </row>
    <row r="21" spans="1:3" ht="20.399999999999999" customHeight="1">
      <c r="A21" s="40">
        <v>20</v>
      </c>
      <c r="B21" t="s">
        <v>51</v>
      </c>
      <c r="C21" t="s">
        <v>92</v>
      </c>
    </row>
    <row r="22" spans="1:3" ht="20.399999999999999" customHeight="1">
      <c r="A22" s="40">
        <v>21</v>
      </c>
      <c r="B22" t="s">
        <v>52</v>
      </c>
      <c r="C22" t="s">
        <v>93</v>
      </c>
    </row>
    <row r="23" spans="1:3" ht="20.399999999999999" customHeight="1">
      <c r="A23" s="40">
        <v>22</v>
      </c>
      <c r="B23" t="s">
        <v>111</v>
      </c>
      <c r="C23" t="s">
        <v>120</v>
      </c>
    </row>
    <row r="24" spans="1:3" ht="20.399999999999999" customHeight="1">
      <c r="A24" s="40">
        <v>23</v>
      </c>
      <c r="B24" t="s">
        <v>53</v>
      </c>
      <c r="C24" t="s">
        <v>121</v>
      </c>
    </row>
    <row r="25" spans="1:3" ht="20.399999999999999" customHeight="1">
      <c r="A25" s="40">
        <v>24</v>
      </c>
      <c r="B25" t="s">
        <v>54</v>
      </c>
      <c r="C25" t="s">
        <v>122</v>
      </c>
    </row>
    <row r="26" spans="1:3" ht="20.399999999999999" customHeight="1">
      <c r="A26" s="40">
        <v>25</v>
      </c>
      <c r="B26" t="s">
        <v>55</v>
      </c>
      <c r="C26" t="s">
        <v>123</v>
      </c>
    </row>
    <row r="27" spans="1:3" ht="20.399999999999999" customHeight="1">
      <c r="A27" s="40">
        <v>26</v>
      </c>
      <c r="B27" t="s">
        <v>56</v>
      </c>
      <c r="C27" t="s">
        <v>124</v>
      </c>
    </row>
    <row r="28" spans="1:3" ht="20.399999999999999" customHeight="1">
      <c r="A28" s="40">
        <v>27</v>
      </c>
      <c r="B28" t="s">
        <v>57</v>
      </c>
      <c r="C28" t="s">
        <v>125</v>
      </c>
    </row>
    <row r="29" spans="1:3" ht="20.399999999999999" customHeight="1">
      <c r="A29" s="40">
        <v>28</v>
      </c>
      <c r="B29" t="s">
        <v>58</v>
      </c>
      <c r="C29" t="s">
        <v>126</v>
      </c>
    </row>
    <row r="30" spans="1:3" ht="20.399999999999999" customHeight="1">
      <c r="A30" s="40">
        <v>29</v>
      </c>
      <c r="B30" t="s">
        <v>59</v>
      </c>
      <c r="C30" t="s">
        <v>127</v>
      </c>
    </row>
    <row r="31" spans="1:3" ht="20.399999999999999" customHeight="1">
      <c r="A31" s="40">
        <v>30</v>
      </c>
      <c r="B31" t="s">
        <v>60</v>
      </c>
      <c r="C31" t="s">
        <v>128</v>
      </c>
    </row>
    <row r="32" spans="1:3" ht="20.399999999999999" customHeight="1">
      <c r="A32" s="40">
        <v>31</v>
      </c>
      <c r="B32" t="s">
        <v>61</v>
      </c>
      <c r="C32" t="s">
        <v>129</v>
      </c>
    </row>
    <row r="33" spans="1:3" ht="20.399999999999999" customHeight="1">
      <c r="A33" s="40">
        <v>32</v>
      </c>
      <c r="B33" t="s">
        <v>62</v>
      </c>
      <c r="C33" t="s">
        <v>130</v>
      </c>
    </row>
    <row r="34" spans="1:3" ht="20.399999999999999" customHeight="1">
      <c r="A34" s="40">
        <v>33</v>
      </c>
      <c r="B34" t="s">
        <v>131</v>
      </c>
      <c r="C34" t="s">
        <v>132</v>
      </c>
    </row>
    <row r="35" spans="1:3" ht="20.399999999999999" customHeight="1">
      <c r="A35" s="40">
        <v>34</v>
      </c>
      <c r="B35" t="s">
        <v>63</v>
      </c>
      <c r="C35" t="s">
        <v>133</v>
      </c>
    </row>
    <row r="36" spans="1:3" ht="20.399999999999999" customHeight="1">
      <c r="A36" s="40">
        <v>35</v>
      </c>
      <c r="B36" t="s">
        <v>134</v>
      </c>
      <c r="C36" t="s">
        <v>135</v>
      </c>
    </row>
    <row r="37" spans="1:3" ht="20.399999999999999" customHeight="1">
      <c r="A37" s="40">
        <v>36</v>
      </c>
      <c r="B37" t="s">
        <v>64</v>
      </c>
      <c r="C37" t="s">
        <v>136</v>
      </c>
    </row>
    <row r="38" spans="1:3" ht="20.399999999999999" customHeight="1">
      <c r="A38" s="40">
        <v>37</v>
      </c>
      <c r="B38" t="s">
        <v>137</v>
      </c>
      <c r="C38" t="s">
        <v>138</v>
      </c>
    </row>
    <row r="39" spans="1:3" ht="20.399999999999999" customHeight="1">
      <c r="A39" s="40">
        <v>38</v>
      </c>
      <c r="B39" t="s">
        <v>112</v>
      </c>
      <c r="C39" t="s">
        <v>139</v>
      </c>
    </row>
    <row r="40" spans="1:3" ht="20.399999999999999" customHeight="1">
      <c r="A40" s="40">
        <v>39</v>
      </c>
      <c r="B40" t="s">
        <v>140</v>
      </c>
      <c r="C40" t="s">
        <v>141</v>
      </c>
    </row>
    <row r="41" spans="1:3" ht="20.399999999999999" customHeight="1">
      <c r="A41" s="40">
        <v>40</v>
      </c>
      <c r="B41" t="s">
        <v>65</v>
      </c>
      <c r="C41" t="s">
        <v>142</v>
      </c>
    </row>
    <row r="42" spans="1:3" ht="20.399999999999999" customHeight="1">
      <c r="A42" s="40">
        <v>41</v>
      </c>
      <c r="B42" t="s">
        <v>66</v>
      </c>
      <c r="C42" t="s">
        <v>143</v>
      </c>
    </row>
    <row r="43" spans="1:3" ht="20.399999999999999" customHeight="1">
      <c r="A43" s="40">
        <v>42</v>
      </c>
      <c r="B43" t="s">
        <v>144</v>
      </c>
      <c r="C43" t="s">
        <v>145</v>
      </c>
    </row>
    <row r="44" spans="1:3" ht="20.399999999999999" customHeight="1">
      <c r="A44" s="40">
        <v>43</v>
      </c>
      <c r="B44" t="s">
        <v>146</v>
      </c>
      <c r="C44" t="s">
        <v>147</v>
      </c>
    </row>
    <row r="45" spans="1:3" ht="20.399999999999999" customHeight="1">
      <c r="A45" s="40">
        <v>44</v>
      </c>
      <c r="B45" t="s">
        <v>67</v>
      </c>
      <c r="C45" t="s">
        <v>148</v>
      </c>
    </row>
    <row r="46" spans="1:3" ht="20.399999999999999" customHeight="1">
      <c r="A46" s="40">
        <v>45</v>
      </c>
      <c r="B46" t="s">
        <v>68</v>
      </c>
      <c r="C46" t="s">
        <v>94</v>
      </c>
    </row>
    <row r="47" spans="1:3" ht="20.399999999999999" customHeight="1">
      <c r="A47" s="40">
        <v>46</v>
      </c>
      <c r="B47" t="s">
        <v>69</v>
      </c>
      <c r="C47" t="s">
        <v>95</v>
      </c>
    </row>
    <row r="48" spans="1:3" ht="20.399999999999999" customHeight="1">
      <c r="A48" s="40">
        <v>47</v>
      </c>
      <c r="B48" t="s">
        <v>70</v>
      </c>
      <c r="C48" t="s">
        <v>96</v>
      </c>
    </row>
    <row r="49" spans="1:3" ht="20.399999999999999" customHeight="1">
      <c r="A49" s="40">
        <v>48</v>
      </c>
      <c r="B49" t="s">
        <v>71</v>
      </c>
      <c r="C49" t="s">
        <v>149</v>
      </c>
    </row>
    <row r="50" spans="1:3" ht="20.399999999999999" customHeight="1">
      <c r="A50" s="40">
        <v>49</v>
      </c>
      <c r="B50" t="s">
        <v>150</v>
      </c>
      <c r="C50" t="s">
        <v>97</v>
      </c>
    </row>
    <row r="51" spans="1:3" ht="20.399999999999999" customHeight="1">
      <c r="A51" s="40">
        <v>50</v>
      </c>
      <c r="B51" t="s">
        <v>151</v>
      </c>
      <c r="C51" t="s">
        <v>98</v>
      </c>
    </row>
    <row r="52" spans="1:3" ht="20.399999999999999" customHeight="1">
      <c r="A52" s="40">
        <v>51</v>
      </c>
      <c r="B52" t="s">
        <v>152</v>
      </c>
      <c r="C52" t="s">
        <v>99</v>
      </c>
    </row>
    <row r="53" spans="1:3" ht="20.399999999999999" customHeight="1">
      <c r="A53" s="40">
        <v>52</v>
      </c>
      <c r="B53" t="s">
        <v>72</v>
      </c>
      <c r="C53" t="s">
        <v>100</v>
      </c>
    </row>
    <row r="54" spans="1:3" ht="20.399999999999999" customHeight="1">
      <c r="A54" s="40">
        <v>53</v>
      </c>
      <c r="B54" t="s">
        <v>153</v>
      </c>
      <c r="C54" t="s">
        <v>101</v>
      </c>
    </row>
    <row r="55" spans="1:3" ht="20.399999999999999" customHeight="1">
      <c r="A55" s="40">
        <v>54</v>
      </c>
      <c r="B55" t="s">
        <v>73</v>
      </c>
      <c r="C55" t="s">
        <v>102</v>
      </c>
    </row>
    <row r="56" spans="1:3" ht="20.399999999999999" customHeight="1">
      <c r="A56" s="40">
        <v>55</v>
      </c>
      <c r="B56" t="s">
        <v>154</v>
      </c>
      <c r="C56" t="s">
        <v>103</v>
      </c>
    </row>
    <row r="57" spans="1:3" ht="20.399999999999999" customHeight="1">
      <c r="A57" s="40">
        <v>56</v>
      </c>
      <c r="B57" t="s">
        <v>74</v>
      </c>
      <c r="C57" t="s">
        <v>155</v>
      </c>
    </row>
    <row r="58" spans="1:3" ht="20.399999999999999" customHeight="1">
      <c r="A58" s="40">
        <v>57</v>
      </c>
      <c r="B58" t="s">
        <v>113</v>
      </c>
      <c r="C58" t="s">
        <v>156</v>
      </c>
    </row>
    <row r="59" spans="1:3" ht="20.399999999999999" customHeight="1">
      <c r="A59" s="40">
        <v>58</v>
      </c>
      <c r="B59" t="s">
        <v>75</v>
      </c>
      <c r="C59" t="s">
        <v>157</v>
      </c>
    </row>
    <row r="60" spans="1:3" ht="20.399999999999999" customHeight="1">
      <c r="A60" s="40">
        <v>59</v>
      </c>
      <c r="B60" t="s">
        <v>158</v>
      </c>
      <c r="C60" t="s">
        <v>159</v>
      </c>
    </row>
    <row r="61" spans="1:3" ht="20.399999999999999" customHeight="1">
      <c r="A61" s="40">
        <v>60</v>
      </c>
      <c r="B61" t="s">
        <v>76</v>
      </c>
      <c r="C61" t="s">
        <v>160</v>
      </c>
    </row>
    <row r="62" spans="1:3" ht="20.399999999999999" customHeight="1">
      <c r="A62" s="40">
        <v>61</v>
      </c>
      <c r="B62" t="s">
        <v>161</v>
      </c>
      <c r="C62" t="s">
        <v>162</v>
      </c>
    </row>
    <row r="63" spans="1:3" ht="20.399999999999999" customHeight="1">
      <c r="A63" s="40">
        <v>62</v>
      </c>
      <c r="B63" t="s">
        <v>167</v>
      </c>
      <c r="C63" t="s">
        <v>168</v>
      </c>
    </row>
    <row r="64" spans="1:3" ht="20.399999999999999" customHeight="1">
      <c r="A64" s="40">
        <v>63</v>
      </c>
      <c r="B64" t="s">
        <v>175</v>
      </c>
      <c r="C64" t="s">
        <v>181</v>
      </c>
    </row>
  </sheetData>
  <phoneticPr fontId="2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M9"/>
  <sheetViews>
    <sheetView zoomScaleNormal="100" workbookViewId="0">
      <selection activeCell="G11" sqref="G11"/>
    </sheetView>
  </sheetViews>
  <sheetFormatPr defaultColWidth="9" defaultRowHeight="13.2"/>
  <cols>
    <col min="1" max="1" width="3.44140625" style="14" bestFit="1" customWidth="1"/>
    <col min="2" max="2" width="2.6640625" style="14" bestFit="1" customWidth="1"/>
    <col min="3" max="3" width="2.44140625" style="14" bestFit="1" customWidth="1"/>
    <col min="4" max="4" width="8.77734375" style="14" customWidth="1"/>
    <col min="5" max="5" width="8.88671875" style="14" customWidth="1"/>
    <col min="6" max="6" width="3.44140625" style="14" bestFit="1" customWidth="1"/>
    <col min="7" max="7" width="9.44140625" style="14" bestFit="1" customWidth="1"/>
    <col min="8" max="9" width="3.44140625" style="14" bestFit="1" customWidth="1"/>
    <col min="10" max="10" width="2.88671875" style="14" bestFit="1" customWidth="1"/>
    <col min="11" max="11" width="2.44140625" style="14" bestFit="1" customWidth="1"/>
    <col min="12" max="12" width="2.77734375" style="14" bestFit="1" customWidth="1"/>
    <col min="13" max="13" width="8.33203125" style="14" customWidth="1"/>
    <col min="14" max="14" width="8" style="14" customWidth="1"/>
    <col min="15" max="15" width="3.44140625" style="14" bestFit="1" customWidth="1"/>
    <col min="16" max="16" width="2.77734375" style="14" bestFit="1" customWidth="1"/>
    <col min="17" max="17" width="9.109375" style="14" customWidth="1"/>
    <col min="18" max="18" width="7.44140625" style="14" customWidth="1"/>
    <col min="19" max="19" width="3.44140625" style="14" bestFit="1" customWidth="1"/>
    <col min="20" max="20" width="9.44140625" style="14" bestFit="1" customWidth="1"/>
    <col min="21" max="21" width="4.44140625" style="14" bestFit="1" customWidth="1"/>
    <col min="22" max="24" width="3.44140625" style="14" bestFit="1" customWidth="1"/>
    <col min="25" max="25" width="2.44140625" style="14" bestFit="1" customWidth="1"/>
    <col min="26" max="27" width="7.44140625" style="14" bestFit="1" customWidth="1"/>
    <col min="28" max="28" width="2.44140625" style="14" bestFit="1" customWidth="1"/>
    <col min="29" max="29" width="4.44140625" style="14" bestFit="1" customWidth="1"/>
    <col min="30" max="31" width="7.6640625" style="14" customWidth="1"/>
    <col min="32" max="32" width="2.88671875" style="14" bestFit="1" customWidth="1"/>
    <col min="33" max="33" width="2.44140625" style="14" bestFit="1" customWidth="1"/>
    <col min="34" max="34" width="2.77734375" style="14" bestFit="1" customWidth="1"/>
    <col min="35" max="35" width="7.44140625" style="14" bestFit="1" customWidth="1"/>
    <col min="36" max="36" width="5.44140625" style="14" bestFit="1" customWidth="1"/>
    <col min="37" max="37" width="3.44140625" style="14" bestFit="1" customWidth="1"/>
    <col min="38" max="38" width="9.44140625" style="14" bestFit="1" customWidth="1"/>
    <col min="39" max="39" width="3.44140625" style="14" bestFit="1" customWidth="1"/>
    <col min="40" max="40" width="7.44140625" style="14" customWidth="1"/>
    <col min="41" max="41" width="3.33203125" style="14" customWidth="1"/>
    <col min="42" max="42" width="7.33203125" style="14" customWidth="1"/>
    <col min="43" max="16384" width="9" style="14"/>
  </cols>
  <sheetData>
    <row r="1" spans="1:39">
      <c r="A1" s="14" t="str">
        <f>IF(AND(D1="",E1=""),"",Entry!$B$1)</f>
        <v/>
      </c>
      <c r="B1" s="14" t="s">
        <v>25</v>
      </c>
      <c r="C1" s="14">
        <v>1</v>
      </c>
      <c r="D1" s="14" t="str">
        <f>IF(Entry!B25="","",Entry!B25)</f>
        <v/>
      </c>
      <c r="E1" s="14" t="str">
        <f>IF(Entry!C25="","",Entry!C25)</f>
        <v/>
      </c>
      <c r="F1" s="14" t="str">
        <f>IF(Entry!F25="","",IF(Entry!F25=1,"①",IF(Entry!F25=2,"②",IF(Entry!F25=3,"③"))))</f>
        <v/>
      </c>
      <c r="G1" s="14" t="str">
        <f>IF(AND(D1="",E1=""),"",Entry!$B$4)</f>
        <v/>
      </c>
      <c r="H1" s="14" t="str">
        <f>IF(Entry!I25="","",Entry!I25)</f>
        <v/>
      </c>
      <c r="I1" s="14" t="str">
        <f>IF(AND(M1="",N1=""),"",Entry!$B$1)</f>
        <v/>
      </c>
      <c r="J1" s="14" t="s">
        <v>26</v>
      </c>
      <c r="K1" s="14">
        <v>1</v>
      </c>
      <c r="L1" s="14" t="s">
        <v>27</v>
      </c>
      <c r="M1" s="14" t="str">
        <f>IF(Entry!B29="","",Entry!B29)</f>
        <v/>
      </c>
      <c r="N1" s="14" t="str">
        <f>IF(Entry!C29="","",Entry!C29)</f>
        <v/>
      </c>
      <c r="O1" s="14" t="str">
        <f>IF(Entry!F29="","",IF(Entry!F29=1,"①",IF(Entry!F29=2,"②",IF(Entry!F29=3,"③"))))</f>
        <v/>
      </c>
      <c r="P1" s="14" t="s">
        <v>28</v>
      </c>
      <c r="Q1" s="14" t="str">
        <f>IF(Entry!B30="","",Entry!B30)</f>
        <v/>
      </c>
      <c r="R1" s="14" t="str">
        <f>IF(Entry!C30="","",Entry!C30)</f>
        <v/>
      </c>
      <c r="S1" s="14" t="str">
        <f>IF(Entry!F30="","",IF(Entry!F30=1,"①",IF(Entry!F30=2,"②",IF(Entry!F30=3,"③"))))</f>
        <v/>
      </c>
      <c r="T1" s="14" t="str">
        <f>IF(AND(M1="",N1=""),"",Entry!$B$4)</f>
        <v/>
      </c>
      <c r="U1" s="14" t="str">
        <f>IF(Entry!J29="","",Entry!J29)</f>
        <v/>
      </c>
      <c r="V1" s="14" t="str">
        <f>IF(Entry!I29="","",Entry!I29)</f>
        <v/>
      </c>
      <c r="W1" s="14" t="str">
        <f>IF(Entry!I30="","",Entry!I30)</f>
        <v/>
      </c>
      <c r="X1" s="14" t="str">
        <f>IF(AND(Z1="",AA1=""),"",Entry!$B$1)</f>
        <v/>
      </c>
      <c r="Y1" s="14">
        <v>1</v>
      </c>
      <c r="Z1" s="14" t="str">
        <f>IF(Entry!B15="","",Entry!B15)</f>
        <v/>
      </c>
      <c r="AA1" s="14" t="str">
        <f>IF(Entry!C15="","",Entry!C15)</f>
        <v/>
      </c>
      <c r="AB1" s="14" t="str">
        <f>IF(Entry!F15="","",Entry!F15)</f>
        <v/>
      </c>
      <c r="AC1" s="14" t="str">
        <f>IF(Entry!I15="","",Entry!I15)</f>
        <v/>
      </c>
      <c r="AF1" s="14" t="s">
        <v>26</v>
      </c>
      <c r="AG1" s="14">
        <v>1</v>
      </c>
      <c r="AH1" s="14" t="s">
        <v>27</v>
      </c>
      <c r="AI1" s="14" t="str">
        <f>IF(Entry!B29="","",Entry!B29)</f>
        <v/>
      </c>
      <c r="AJ1" s="14" t="str">
        <f>IF(Entry!C29="","",Entry!C29)</f>
        <v/>
      </c>
      <c r="AK1" s="14" t="str">
        <f>IF(Entry!F29="","",IF(Entry!F29=1,"①",IF(Entry!F29=2,"②",IF(Entry!F29=3,"③"))))</f>
        <v/>
      </c>
      <c r="AL1" s="14" t="str">
        <f>IF(AND(Entry!B29="",Entry!B30=""),"",Entry!$B$4)</f>
        <v/>
      </c>
      <c r="AM1" s="14" t="str">
        <f>IF(Entry!I29="","",Entry!I29)</f>
        <v/>
      </c>
    </row>
    <row r="2" spans="1:39">
      <c r="A2" s="14" t="str">
        <f>IF(AND(D2="",E2=""),"",Entry!$B$1)</f>
        <v/>
      </c>
      <c r="B2" s="14" t="s">
        <v>25</v>
      </c>
      <c r="C2" s="14">
        <v>2</v>
      </c>
      <c r="D2" s="14" t="str">
        <f>IF(Entry!B26="","",Entry!B26)</f>
        <v/>
      </c>
      <c r="E2" s="14" t="str">
        <f>IF(Entry!C26="","",Entry!C26)</f>
        <v/>
      </c>
      <c r="F2" s="14" t="str">
        <f>IF(Entry!F26="","",IF(Entry!F26=1,"①",IF(Entry!F26=2,"②",IF(Entry!F26=3,"③"))))</f>
        <v/>
      </c>
      <c r="G2" s="14" t="str">
        <f>IF(AND(D2="",E2=""),"",Entry!$B$4)</f>
        <v/>
      </c>
      <c r="H2" s="14" t="str">
        <f>IF(Entry!I26="","",Entry!I26)</f>
        <v/>
      </c>
      <c r="I2" s="14" t="str">
        <f>IF(AND(M2="",N2=""),"",Entry!$B$1)</f>
        <v/>
      </c>
      <c r="J2" s="14" t="s">
        <v>26</v>
      </c>
      <c r="K2" s="14">
        <v>2</v>
      </c>
      <c r="L2" s="14" t="s">
        <v>27</v>
      </c>
      <c r="M2" s="14" t="str">
        <f>IF(Entry!B31="","",Entry!B31)</f>
        <v/>
      </c>
      <c r="N2" s="14" t="str">
        <f>IF(Entry!C31="","",Entry!C31)</f>
        <v/>
      </c>
      <c r="O2" s="14" t="str">
        <f>IF(Entry!F31="","",IF(Entry!F31=1,"①",IF(Entry!F31=2,"②",IF(Entry!F31=3,"③"))))</f>
        <v/>
      </c>
      <c r="P2" s="14" t="s">
        <v>28</v>
      </c>
      <c r="Q2" s="14" t="str">
        <f>IF(Entry!B32="","",Entry!B32)</f>
        <v/>
      </c>
      <c r="R2" s="14" t="str">
        <f>IF(Entry!C32="","",Entry!C32)</f>
        <v/>
      </c>
      <c r="S2" s="14" t="str">
        <f>IF(Entry!F32="","",IF(Entry!F32=1,"①",IF(Entry!F32=2,"②",IF(Entry!F32=3,"③"))))</f>
        <v/>
      </c>
      <c r="T2" s="14" t="str">
        <f>IF(AND(M2="",N2=""),"",Entry!$B$4)</f>
        <v/>
      </c>
      <c r="U2" s="14" t="str">
        <f>IF(Entry!J31="","",Entry!J31)</f>
        <v/>
      </c>
      <c r="V2" s="14" t="str">
        <f>IF(Entry!I31="","",Entry!I31)</f>
        <v/>
      </c>
      <c r="W2" s="14" t="str">
        <f>IF(Entry!I32="","",Entry!I32)</f>
        <v/>
      </c>
      <c r="X2" s="14" t="str">
        <f>IF(AND(Z2="",AA2=""),"",Entry!$B$1)</f>
        <v/>
      </c>
      <c r="Y2" s="14">
        <v>2</v>
      </c>
      <c r="Z2" s="14" t="str">
        <f>IF(Entry!B16="","",Entry!B16)</f>
        <v/>
      </c>
      <c r="AA2" s="14" t="str">
        <f>IF(Entry!C16="","",Entry!C16)</f>
        <v/>
      </c>
      <c r="AB2" s="14" t="str">
        <f>IF(Entry!F16="","",Entry!F16)</f>
        <v/>
      </c>
      <c r="AC2" s="14" t="str">
        <f>IF(Entry!I16="","",Entry!I16)</f>
        <v/>
      </c>
      <c r="AF2" s="14" t="s">
        <v>26</v>
      </c>
      <c r="AG2" s="14">
        <v>1</v>
      </c>
      <c r="AH2" s="14" t="s">
        <v>28</v>
      </c>
      <c r="AI2" s="14" t="str">
        <f>IF(Entry!B30="","",Entry!B30)</f>
        <v/>
      </c>
      <c r="AJ2" s="14" t="str">
        <f>IF(Entry!C30="","",Entry!C30)</f>
        <v/>
      </c>
      <c r="AK2" s="14" t="str">
        <f>IF(Entry!F30="","",IF(Entry!F30=1,"①",IF(Entry!F30=2,"②",IF(Entry!F30=3,"③"))))</f>
        <v/>
      </c>
      <c r="AL2" s="14" t="str">
        <f>IF(AND(Entry!B30="",Entry!B29=""),"",Entry!$B$4)</f>
        <v/>
      </c>
      <c r="AM2" s="14" t="str">
        <f>IF(Entry!I30="","",Entry!I30)</f>
        <v/>
      </c>
    </row>
    <row r="3" spans="1:39">
      <c r="A3" s="14" t="str">
        <f>IF(AND(D3="",E3=""),"",Entry!$B$1)</f>
        <v/>
      </c>
      <c r="B3" s="14" t="s">
        <v>25</v>
      </c>
      <c r="C3" s="14">
        <v>3</v>
      </c>
      <c r="D3" s="14" t="str">
        <f>IF(Entry!B27="","",Entry!B27)</f>
        <v/>
      </c>
      <c r="E3" s="14" t="str">
        <f>IF(Entry!C27="","",Entry!C27)</f>
        <v/>
      </c>
      <c r="F3" s="14" t="str">
        <f>IF(Entry!F27="","",IF(Entry!F27=1,"①",IF(Entry!F27=2,"②",IF(Entry!F27=3,"③"))))</f>
        <v/>
      </c>
      <c r="G3" s="14" t="str">
        <f>IF(AND(D3="",E3=""),"",Entry!$B$4)</f>
        <v/>
      </c>
      <c r="H3" s="14" t="str">
        <f>IF(Entry!I27="","",Entry!I27)</f>
        <v/>
      </c>
      <c r="X3" s="14" t="str">
        <f>IF(AND(Z3="",AA3=""),"",Entry!$B$1)</f>
        <v/>
      </c>
      <c r="Y3" s="14">
        <v>3</v>
      </c>
      <c r="Z3" s="14" t="str">
        <f>IF(Entry!B17="","",Entry!B17)</f>
        <v/>
      </c>
      <c r="AA3" s="14" t="str">
        <f>IF(Entry!C17="","",Entry!C17)</f>
        <v/>
      </c>
      <c r="AB3" s="14" t="str">
        <f>IF(Entry!F17="","",Entry!F17)</f>
        <v/>
      </c>
      <c r="AC3" s="14" t="str">
        <f>IF(Entry!I17="","",Entry!I17)</f>
        <v/>
      </c>
      <c r="AF3" s="14" t="s">
        <v>26</v>
      </c>
      <c r="AG3" s="14">
        <v>2</v>
      </c>
      <c r="AH3" s="14" t="s">
        <v>27</v>
      </c>
      <c r="AI3" s="14" t="str">
        <f>IF(Entry!B31="","",Entry!B31)</f>
        <v/>
      </c>
      <c r="AJ3" s="14" t="str">
        <f>IF(Entry!C31="","",Entry!C31)</f>
        <v/>
      </c>
      <c r="AK3" s="14" t="str">
        <f>IF(Entry!F31="","",IF(Entry!F31=1,"①",IF(Entry!F31=2,"②",IF(Entry!F31=3,"③"))))</f>
        <v/>
      </c>
      <c r="AL3" s="14" t="str">
        <f>IF(AND(Entry!B31="",Entry!B32=""),"",Entry!$B$4)</f>
        <v/>
      </c>
      <c r="AM3" s="14" t="str">
        <f>IF(Entry!I31="","",Entry!I31)</f>
        <v/>
      </c>
    </row>
    <row r="4" spans="1:39">
      <c r="X4" s="14" t="str">
        <f>IF(AND(Z4="",AA4=""),"",Entry!$B$1)</f>
        <v/>
      </c>
      <c r="Y4" s="14">
        <v>4</v>
      </c>
      <c r="Z4" s="14" t="str">
        <f>IF(Entry!B18="","",Entry!B18)</f>
        <v/>
      </c>
      <c r="AA4" s="14" t="str">
        <f>IF(Entry!C18="","",Entry!C18)</f>
        <v/>
      </c>
      <c r="AB4" s="14" t="str">
        <f>IF(Entry!F18="","",Entry!F18)</f>
        <v/>
      </c>
      <c r="AC4" s="14" t="str">
        <f>IF(Entry!I18="","",Entry!I18)</f>
        <v/>
      </c>
      <c r="AF4" s="14" t="s">
        <v>26</v>
      </c>
      <c r="AG4" s="14">
        <v>2</v>
      </c>
      <c r="AH4" s="14" t="s">
        <v>28</v>
      </c>
      <c r="AI4" s="14" t="str">
        <f>IF(Entry!B32="","",Entry!B32)</f>
        <v/>
      </c>
      <c r="AJ4" s="14" t="str">
        <f>IF(Entry!C32="","",Entry!C32)</f>
        <v/>
      </c>
      <c r="AK4" s="14" t="str">
        <f>IF(Entry!F32="","",IF(Entry!F32=1,"①",IF(Entry!F32=2,"②",IF(Entry!F32=3,"③"))))</f>
        <v/>
      </c>
      <c r="AL4" s="14" t="str">
        <f>IF(AND(Entry!B32="",Entry!B31=""),"",Entry!$B$4)</f>
        <v/>
      </c>
      <c r="AM4" s="14" t="str">
        <f>IF(Entry!I32="","",Entry!I32)</f>
        <v/>
      </c>
    </row>
    <row r="5" spans="1:39">
      <c r="X5" s="14" t="str">
        <f>IF(AND(Z5="",AA5=""),"",Entry!$B$1)</f>
        <v/>
      </c>
      <c r="Y5" s="14">
        <v>5</v>
      </c>
      <c r="Z5" s="14" t="str">
        <f>IF(Entry!B19="","",Entry!B19)</f>
        <v/>
      </c>
      <c r="AA5" s="14" t="str">
        <f>IF(Entry!C19="","",Entry!C19)</f>
        <v/>
      </c>
      <c r="AB5" s="14" t="str">
        <f>IF(Entry!F19="","",Entry!F19)</f>
        <v/>
      </c>
      <c r="AC5" s="14" t="str">
        <f>IF(Entry!I19="","",Entry!I19)</f>
        <v/>
      </c>
    </row>
    <row r="6" spans="1:39">
      <c r="Y6" s="14">
        <v>6</v>
      </c>
      <c r="Z6" s="14" t="str">
        <f>IF(Entry!B20="","",Entry!B20)</f>
        <v/>
      </c>
      <c r="AA6" s="14" t="str">
        <f>IF(Entry!C20="","",Entry!C20)</f>
        <v/>
      </c>
      <c r="AB6" s="14" t="str">
        <f>IF(Entry!F20="","",Entry!F20)</f>
        <v/>
      </c>
      <c r="AC6" s="14" t="str">
        <f>IF(Entry!I20="","",Entry!I20)</f>
        <v/>
      </c>
    </row>
    <row r="7" spans="1:39">
      <c r="Y7" s="14">
        <v>7</v>
      </c>
      <c r="Z7" s="14" t="str">
        <f>IF(Entry!B21="","",Entry!B21)</f>
        <v/>
      </c>
      <c r="AA7" s="14" t="str">
        <f>IF(Entry!C21="","",Entry!C21)</f>
        <v/>
      </c>
      <c r="AB7" s="14" t="str">
        <f>IF(Entry!F21="","",Entry!F21)</f>
        <v/>
      </c>
      <c r="AC7" s="14" t="str">
        <f>IF(Entry!I21="","",Entry!I21)</f>
        <v/>
      </c>
    </row>
    <row r="8" spans="1:39">
      <c r="Y8" s="14">
        <v>8</v>
      </c>
      <c r="Z8" s="14" t="str">
        <f>IF(Entry!B22="","",Entry!B22)</f>
        <v/>
      </c>
      <c r="AA8" s="14" t="str">
        <f>IF(Entry!C22="","",Entry!C22)</f>
        <v/>
      </c>
      <c r="AB8" s="14" t="str">
        <f>IF(Entry!F22="","",Entry!F22)</f>
        <v/>
      </c>
      <c r="AC8" s="14" t="str">
        <f>IF(Entry!I22="","",Entry!I22)</f>
        <v/>
      </c>
    </row>
    <row r="9" spans="1:39">
      <c r="Y9" s="14">
        <v>9</v>
      </c>
      <c r="Z9" s="14" t="str">
        <f>IF(Entry!B23="","",Entry!B23)</f>
        <v/>
      </c>
      <c r="AA9" s="14" t="str">
        <f>IF(Entry!C23="","",Entry!C23)</f>
        <v/>
      </c>
      <c r="AB9" s="14" t="str">
        <f>IF(Entry!F23="","",Entry!F23)</f>
        <v/>
      </c>
      <c r="AC9" s="14" t="str">
        <f>IF(Entry!I23="","",Entry!I23)</f>
        <v/>
      </c>
    </row>
  </sheetData>
  <sheetProtection selectLockedCells="1"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J24"/>
  <sheetViews>
    <sheetView showZeros="0" zoomScaleNormal="100" workbookViewId="0">
      <selection activeCell="L11" sqref="L11"/>
    </sheetView>
  </sheetViews>
  <sheetFormatPr defaultColWidth="9" defaultRowHeight="13.2"/>
  <cols>
    <col min="1" max="1" width="4.109375" style="13" customWidth="1"/>
    <col min="2" max="2" width="2.6640625" style="1" customWidth="1"/>
    <col min="3" max="3" width="0.88671875" style="1" customWidth="1"/>
    <col min="4" max="4" width="6.109375" style="1" customWidth="1"/>
    <col min="5" max="5" width="0.6640625" style="1" customWidth="1"/>
    <col min="6" max="6" width="1.21875" style="1" customWidth="1"/>
    <col min="7" max="7" width="6.109375" style="1" customWidth="1"/>
    <col min="8" max="8" width="0.88671875" style="1" customWidth="1"/>
    <col min="9" max="9" width="2.109375" style="1" customWidth="1"/>
    <col min="10" max="112" width="9" style="1"/>
    <col min="113" max="113" width="2.77734375" style="1" bestFit="1" customWidth="1"/>
    <col min="114" max="114" width="2.44140625" style="1" bestFit="1" customWidth="1"/>
    <col min="115" max="115" width="2.77734375" style="1" bestFit="1" customWidth="1"/>
    <col min="116" max="116" width="5.21875" style="1" bestFit="1" customWidth="1"/>
    <col min="117" max="117" width="6.21875" style="1" bestFit="1" customWidth="1"/>
    <col min="118" max="118" width="3.33203125" style="1" bestFit="1" customWidth="1"/>
    <col min="119" max="16384" width="9" style="1"/>
  </cols>
  <sheetData>
    <row r="1" spans="1:10" ht="13.8" thickBot="1">
      <c r="A1" s="100" t="str">
        <f>Entry!B3</f>
        <v/>
      </c>
      <c r="B1" s="99"/>
      <c r="C1" s="99"/>
      <c r="D1" s="99"/>
      <c r="E1" s="99"/>
      <c r="F1" s="99"/>
      <c r="G1" s="99"/>
      <c r="H1" s="99"/>
      <c r="I1" s="99"/>
    </row>
    <row r="2" spans="1:10" ht="18" customHeight="1" thickTop="1">
      <c r="A2" s="98" t="s">
        <v>177</v>
      </c>
      <c r="B2" s="214">
        <f>Entry!B5</f>
        <v>0</v>
      </c>
      <c r="C2" s="214"/>
      <c r="D2" s="214"/>
      <c r="E2" s="215" t="s">
        <v>178</v>
      </c>
      <c r="F2" s="215"/>
      <c r="G2" s="214">
        <f>Entry!B6</f>
        <v>0</v>
      </c>
      <c r="H2" s="214"/>
      <c r="I2" s="217"/>
    </row>
    <row r="3" spans="1:10" ht="18" customHeight="1">
      <c r="A3" s="19" t="s">
        <v>176</v>
      </c>
      <c r="B3" s="213">
        <f>Entry!B10</f>
        <v>0</v>
      </c>
      <c r="C3" s="213"/>
      <c r="D3" s="213"/>
      <c r="E3" s="216"/>
      <c r="F3" s="216"/>
      <c r="G3" s="213">
        <f>Entry!B7</f>
        <v>0</v>
      </c>
      <c r="H3" s="213"/>
      <c r="I3" s="218"/>
    </row>
    <row r="4" spans="1:10" ht="18" customHeight="1">
      <c r="A4" s="101" t="s">
        <v>179</v>
      </c>
      <c r="B4" s="219">
        <f>Entry!G10</f>
        <v>0</v>
      </c>
      <c r="C4" s="219"/>
      <c r="D4" s="219"/>
      <c r="E4" s="219"/>
      <c r="F4" s="219"/>
      <c r="G4" s="219"/>
      <c r="H4" s="219"/>
      <c r="I4" s="220"/>
    </row>
    <row r="5" spans="1:10" ht="18" customHeight="1" thickBot="1">
      <c r="A5" s="20" t="s">
        <v>29</v>
      </c>
      <c r="B5" s="229">
        <f>Entry!B8</f>
        <v>0</v>
      </c>
      <c r="C5" s="230"/>
      <c r="D5" s="230"/>
      <c r="E5" s="232"/>
      <c r="F5" s="21" t="s">
        <v>30</v>
      </c>
      <c r="G5" s="229">
        <f>Entry!B9</f>
        <v>0</v>
      </c>
      <c r="H5" s="230"/>
      <c r="I5" s="231"/>
    </row>
    <row r="6" spans="1:10" ht="18.75" hidden="1" customHeight="1" thickBot="1">
      <c r="A6" s="19" t="s">
        <v>34</v>
      </c>
      <c r="B6" s="233" t="e">
        <f>Entry!#REF!</f>
        <v>#REF!</v>
      </c>
      <c r="C6" s="234"/>
      <c r="D6" s="234"/>
      <c r="E6" s="235"/>
      <c r="F6" s="236"/>
      <c r="G6" s="237"/>
      <c r="H6" s="237"/>
      <c r="I6" s="238"/>
    </row>
    <row r="7" spans="1:10" ht="13.8" thickTop="1">
      <c r="A7" s="223" t="s">
        <v>31</v>
      </c>
      <c r="B7" s="15">
        <v>1</v>
      </c>
      <c r="C7" s="16"/>
      <c r="D7" s="17">
        <f>Entry!B15</f>
        <v>0</v>
      </c>
      <c r="E7" s="17"/>
      <c r="F7" s="17"/>
      <c r="G7" s="17">
        <f>Entry!C15</f>
        <v>0</v>
      </c>
      <c r="H7" s="18"/>
      <c r="I7" s="6">
        <f>Entry!F15</f>
        <v>0</v>
      </c>
      <c r="J7" s="36">
        <f>Entry!I15</f>
        <v>0</v>
      </c>
    </row>
    <row r="8" spans="1:10">
      <c r="A8" s="224"/>
      <c r="B8" s="2">
        <v>2</v>
      </c>
      <c r="C8" s="3"/>
      <c r="D8" s="4">
        <f>Entry!B16</f>
        <v>0</v>
      </c>
      <c r="E8" s="4"/>
      <c r="F8" s="4"/>
      <c r="G8" s="4">
        <f>Entry!C16</f>
        <v>0</v>
      </c>
      <c r="H8" s="5"/>
      <c r="I8" s="7">
        <f>Entry!F16</f>
        <v>0</v>
      </c>
      <c r="J8" s="36">
        <f>Entry!I16</f>
        <v>0</v>
      </c>
    </row>
    <row r="9" spans="1:10">
      <c r="A9" s="224"/>
      <c r="B9" s="2">
        <v>3</v>
      </c>
      <c r="C9" s="3"/>
      <c r="D9" s="4">
        <f>Entry!B17</f>
        <v>0</v>
      </c>
      <c r="E9" s="4"/>
      <c r="F9" s="4"/>
      <c r="G9" s="4">
        <f>Entry!C17</f>
        <v>0</v>
      </c>
      <c r="H9" s="5"/>
      <c r="I9" s="7">
        <f>Entry!F17</f>
        <v>0</v>
      </c>
      <c r="J9" s="36">
        <f>Entry!I17</f>
        <v>0</v>
      </c>
    </row>
    <row r="10" spans="1:10">
      <c r="A10" s="224"/>
      <c r="B10" s="2">
        <v>4</v>
      </c>
      <c r="C10" s="3"/>
      <c r="D10" s="4">
        <f>Entry!B18</f>
        <v>0</v>
      </c>
      <c r="E10" s="4"/>
      <c r="F10" s="4"/>
      <c r="G10" s="4">
        <f>Entry!C18</f>
        <v>0</v>
      </c>
      <c r="H10" s="5"/>
      <c r="I10" s="7">
        <f>Entry!F18</f>
        <v>0</v>
      </c>
      <c r="J10" s="36">
        <f>Entry!I18</f>
        <v>0</v>
      </c>
    </row>
    <row r="11" spans="1:10">
      <c r="A11" s="224"/>
      <c r="B11" s="2">
        <v>5</v>
      </c>
      <c r="C11" s="3"/>
      <c r="D11" s="4">
        <f>Entry!B19</f>
        <v>0</v>
      </c>
      <c r="E11" s="4"/>
      <c r="F11" s="4"/>
      <c r="G11" s="4">
        <f>Entry!C19</f>
        <v>0</v>
      </c>
      <c r="H11" s="5"/>
      <c r="I11" s="7">
        <f>Entry!F19</f>
        <v>0</v>
      </c>
      <c r="J11" s="36">
        <f>Entry!I19</f>
        <v>0</v>
      </c>
    </row>
    <row r="12" spans="1:10">
      <c r="A12" s="224"/>
      <c r="B12" s="2">
        <v>6</v>
      </c>
      <c r="C12" s="3"/>
      <c r="D12" s="4">
        <f>Entry!B20</f>
        <v>0</v>
      </c>
      <c r="E12" s="4"/>
      <c r="F12" s="4"/>
      <c r="G12" s="4">
        <f>Entry!C20</f>
        <v>0</v>
      </c>
      <c r="H12" s="5"/>
      <c r="I12" s="7">
        <f>Entry!F20</f>
        <v>0</v>
      </c>
      <c r="J12" s="36">
        <f>Entry!I20</f>
        <v>0</v>
      </c>
    </row>
    <row r="13" spans="1:10">
      <c r="A13" s="224"/>
      <c r="B13" s="2">
        <v>7</v>
      </c>
      <c r="C13" s="3"/>
      <c r="D13" s="4">
        <f>Entry!B21</f>
        <v>0</v>
      </c>
      <c r="E13" s="4"/>
      <c r="F13" s="4"/>
      <c r="G13" s="4">
        <f>Entry!C21</f>
        <v>0</v>
      </c>
      <c r="H13" s="5"/>
      <c r="I13" s="7">
        <f>Entry!F21</f>
        <v>0</v>
      </c>
      <c r="J13" s="36">
        <f>Entry!I21</f>
        <v>0</v>
      </c>
    </row>
    <row r="14" spans="1:10">
      <c r="A14" s="224"/>
      <c r="B14" s="2">
        <v>8</v>
      </c>
      <c r="C14" s="3"/>
      <c r="D14" s="4">
        <f>Entry!B22</f>
        <v>0</v>
      </c>
      <c r="E14" s="4"/>
      <c r="F14" s="4"/>
      <c r="G14" s="4">
        <f>Entry!C22</f>
        <v>0</v>
      </c>
      <c r="H14" s="5"/>
      <c r="I14" s="7">
        <f>Entry!F22</f>
        <v>0</v>
      </c>
      <c r="J14" s="36">
        <f>Entry!I22</f>
        <v>0</v>
      </c>
    </row>
    <row r="15" spans="1:10" ht="13.8" thickBot="1">
      <c r="A15" s="224"/>
      <c r="B15" s="2">
        <v>9</v>
      </c>
      <c r="C15" s="3"/>
      <c r="D15" s="4">
        <f>Entry!B23</f>
        <v>0</v>
      </c>
      <c r="E15" s="4"/>
      <c r="F15" s="4"/>
      <c r="G15" s="4">
        <f>Entry!C23</f>
        <v>0</v>
      </c>
      <c r="H15" s="5"/>
      <c r="I15" s="7">
        <f>Entry!F23</f>
        <v>0</v>
      </c>
      <c r="J15" s="36">
        <f>Entry!I23</f>
        <v>0</v>
      </c>
    </row>
    <row r="16" spans="1:10" ht="13.8" thickTop="1">
      <c r="A16" s="223" t="s">
        <v>32</v>
      </c>
      <c r="B16" s="15">
        <v>1</v>
      </c>
      <c r="C16" s="16"/>
      <c r="D16" s="17">
        <f>Entry!B25</f>
        <v>0</v>
      </c>
      <c r="E16" s="17"/>
      <c r="F16" s="17"/>
      <c r="G16" s="17">
        <f>Entry!C25</f>
        <v>0</v>
      </c>
      <c r="H16" s="18"/>
      <c r="I16" s="6">
        <f>Entry!F25</f>
        <v>0</v>
      </c>
      <c r="J16" s="36">
        <f>Entry!I25</f>
        <v>0</v>
      </c>
    </row>
    <row r="17" spans="1:10">
      <c r="A17" s="224"/>
      <c r="B17" s="2">
        <v>2</v>
      </c>
      <c r="C17" s="3"/>
      <c r="D17" s="4">
        <f>Entry!B26</f>
        <v>0</v>
      </c>
      <c r="E17" s="4"/>
      <c r="F17" s="4"/>
      <c r="G17" s="4">
        <f>Entry!C26</f>
        <v>0</v>
      </c>
      <c r="H17" s="5"/>
      <c r="I17" s="7">
        <f>Entry!F26</f>
        <v>0</v>
      </c>
      <c r="J17" s="36">
        <f>Entry!I26</f>
        <v>0</v>
      </c>
    </row>
    <row r="18" spans="1:10" ht="13.8" thickBot="1">
      <c r="A18" s="225"/>
      <c r="B18" s="11">
        <v>3</v>
      </c>
      <c r="C18" s="8"/>
      <c r="D18" s="9">
        <f>Entry!B27</f>
        <v>0</v>
      </c>
      <c r="E18" s="9"/>
      <c r="F18" s="9"/>
      <c r="G18" s="9">
        <f>Entry!C27</f>
        <v>0</v>
      </c>
      <c r="H18" s="10"/>
      <c r="I18" s="12">
        <f>Entry!F27</f>
        <v>0</v>
      </c>
      <c r="J18" s="36">
        <f>Entry!I27</f>
        <v>0</v>
      </c>
    </row>
    <row r="19" spans="1:10" ht="13.8" thickTop="1">
      <c r="A19" s="224" t="s">
        <v>33</v>
      </c>
      <c r="B19" s="226">
        <v>1</v>
      </c>
      <c r="C19" s="22"/>
      <c r="D19" s="23">
        <f>Entry!B29</f>
        <v>0</v>
      </c>
      <c r="E19" s="23"/>
      <c r="F19" s="23"/>
      <c r="G19" s="23">
        <f>Entry!C29</f>
        <v>0</v>
      </c>
      <c r="H19" s="24"/>
      <c r="I19" s="25">
        <f>Entry!F29</f>
        <v>0</v>
      </c>
      <c r="J19" s="36">
        <f>Entry!I29</f>
        <v>0</v>
      </c>
    </row>
    <row r="20" spans="1:10">
      <c r="A20" s="224"/>
      <c r="B20" s="227"/>
      <c r="C20" s="26"/>
      <c r="D20" s="27">
        <f>Entry!B30</f>
        <v>0</v>
      </c>
      <c r="E20" s="27"/>
      <c r="F20" s="27"/>
      <c r="G20" s="27">
        <f>Entry!C30</f>
        <v>0</v>
      </c>
      <c r="H20" s="28"/>
      <c r="I20" s="29">
        <f>Entry!F30</f>
        <v>0</v>
      </c>
      <c r="J20" s="36">
        <f>Entry!I30</f>
        <v>0</v>
      </c>
    </row>
    <row r="21" spans="1:10">
      <c r="A21" s="224"/>
      <c r="B21" s="226">
        <v>2</v>
      </c>
      <c r="C21" s="22"/>
      <c r="D21" s="23">
        <f>Entry!B31</f>
        <v>0</v>
      </c>
      <c r="E21" s="23"/>
      <c r="F21" s="23"/>
      <c r="G21" s="23">
        <f>Entry!C31</f>
        <v>0</v>
      </c>
      <c r="H21" s="24"/>
      <c r="I21" s="25">
        <f>Entry!F31</f>
        <v>0</v>
      </c>
      <c r="J21" s="36">
        <f>Entry!I31</f>
        <v>0</v>
      </c>
    </row>
    <row r="22" spans="1:10" ht="13.8" thickBot="1">
      <c r="A22" s="225"/>
      <c r="B22" s="228"/>
      <c r="C22" s="30"/>
      <c r="D22" s="31">
        <f>Entry!B32</f>
        <v>0</v>
      </c>
      <c r="E22" s="31"/>
      <c r="F22" s="31"/>
      <c r="G22" s="31">
        <f>Entry!C32</f>
        <v>0</v>
      </c>
      <c r="H22" s="32"/>
      <c r="I22" s="33">
        <f>Entry!F32</f>
        <v>0</v>
      </c>
      <c r="J22" s="36">
        <f>Entry!I32</f>
        <v>0</v>
      </c>
    </row>
    <row r="23" spans="1:10" ht="14.4" thickTop="1" thickBot="1">
      <c r="A23" s="221" t="s">
        <v>35</v>
      </c>
      <c r="B23" s="222"/>
      <c r="C23" s="34"/>
      <c r="D23" s="34">
        <f>Entry!C34</f>
        <v>0</v>
      </c>
      <c r="E23" s="34"/>
      <c r="F23" s="34"/>
      <c r="G23" s="34" t="str">
        <f>Entry!D34</f>
        <v/>
      </c>
      <c r="H23" s="34"/>
      <c r="I23" s="35" t="str">
        <f>Entry!G34</f>
        <v/>
      </c>
    </row>
    <row r="24" spans="1:10" ht="13.8" thickTop="1"/>
  </sheetData>
  <sheetProtection selectLockedCells="1"/>
  <mergeCells count="16">
    <mergeCell ref="B4:I4"/>
    <mergeCell ref="A23:B23"/>
    <mergeCell ref="A16:A18"/>
    <mergeCell ref="A19:A22"/>
    <mergeCell ref="B19:B20"/>
    <mergeCell ref="B21:B22"/>
    <mergeCell ref="A7:A15"/>
    <mergeCell ref="G5:I5"/>
    <mergeCell ref="B5:E5"/>
    <mergeCell ref="B6:E6"/>
    <mergeCell ref="F6:I6"/>
    <mergeCell ref="B3:D3"/>
    <mergeCell ref="B2:D2"/>
    <mergeCell ref="E2:F3"/>
    <mergeCell ref="G2:I2"/>
    <mergeCell ref="G3:I3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B2" sqref="B2"/>
    </sheetView>
  </sheetViews>
  <sheetFormatPr defaultRowHeight="13.2"/>
  <sheetData>
    <row r="1" spans="1:5">
      <c r="A1" t="str">
        <f>Entry!B3</f>
        <v/>
      </c>
    </row>
    <row r="2" spans="1:5">
      <c r="A2">
        <f>Entry!A15</f>
        <v>1</v>
      </c>
      <c r="B2">
        <f>Entry!B15</f>
        <v>0</v>
      </c>
      <c r="C2">
        <f>Entry!C15</f>
        <v>0</v>
      </c>
      <c r="D2">
        <f>Entry!F15</f>
        <v>0</v>
      </c>
      <c r="E2">
        <f>Entry!I15</f>
        <v>0</v>
      </c>
    </row>
    <row r="3" spans="1:5">
      <c r="A3">
        <f>Entry!A16</f>
        <v>2</v>
      </c>
      <c r="B3">
        <f>Entry!B16</f>
        <v>0</v>
      </c>
      <c r="C3">
        <f>Entry!C16</f>
        <v>0</v>
      </c>
      <c r="D3">
        <f>Entry!F16</f>
        <v>0</v>
      </c>
      <c r="E3">
        <f>Entry!I16</f>
        <v>0</v>
      </c>
    </row>
    <row r="4" spans="1:5">
      <c r="A4">
        <f>Entry!A17</f>
        <v>3</v>
      </c>
      <c r="B4">
        <f>Entry!B17</f>
        <v>0</v>
      </c>
      <c r="C4">
        <f>Entry!C17</f>
        <v>0</v>
      </c>
      <c r="D4">
        <f>Entry!F17</f>
        <v>0</v>
      </c>
      <c r="E4">
        <f>Entry!I17</f>
        <v>0</v>
      </c>
    </row>
    <row r="5" spans="1:5">
      <c r="A5">
        <f>Entry!A18</f>
        <v>4</v>
      </c>
      <c r="B5">
        <f>Entry!B18</f>
        <v>0</v>
      </c>
      <c r="C5">
        <f>Entry!C18</f>
        <v>0</v>
      </c>
      <c r="D5">
        <f>Entry!F18</f>
        <v>0</v>
      </c>
      <c r="E5">
        <f>Entry!I18</f>
        <v>0</v>
      </c>
    </row>
    <row r="6" spans="1:5">
      <c r="A6">
        <f>Entry!A19</f>
        <v>5</v>
      </c>
      <c r="B6">
        <f>Entry!B19</f>
        <v>0</v>
      </c>
      <c r="C6">
        <f>Entry!C19</f>
        <v>0</v>
      </c>
      <c r="D6">
        <f>Entry!F19</f>
        <v>0</v>
      </c>
      <c r="E6">
        <f>Entry!I19</f>
        <v>0</v>
      </c>
    </row>
    <row r="7" spans="1:5">
      <c r="A7">
        <f>Entry!A20</f>
        <v>6</v>
      </c>
      <c r="B7">
        <f>Entry!B20</f>
        <v>0</v>
      </c>
      <c r="C7">
        <f>Entry!C20</f>
        <v>0</v>
      </c>
      <c r="D7">
        <f>Entry!F20</f>
        <v>0</v>
      </c>
      <c r="E7">
        <f>Entry!I20</f>
        <v>0</v>
      </c>
    </row>
    <row r="8" spans="1:5">
      <c r="A8">
        <f>Entry!A21</f>
        <v>7</v>
      </c>
      <c r="B8">
        <f>Entry!B21</f>
        <v>0</v>
      </c>
      <c r="C8">
        <f>Entry!C21</f>
        <v>0</v>
      </c>
      <c r="D8">
        <f>Entry!F21</f>
        <v>0</v>
      </c>
      <c r="E8">
        <f>Entry!I21</f>
        <v>0</v>
      </c>
    </row>
    <row r="9" spans="1:5">
      <c r="A9">
        <f>Entry!A22</f>
        <v>8</v>
      </c>
      <c r="B9">
        <f>Entry!B22</f>
        <v>0</v>
      </c>
      <c r="C9">
        <f>Entry!C22</f>
        <v>0</v>
      </c>
      <c r="D9">
        <f>Entry!F22</f>
        <v>0</v>
      </c>
      <c r="E9">
        <f>Entry!I22</f>
        <v>0</v>
      </c>
    </row>
    <row r="10" spans="1:5">
      <c r="A10">
        <f>Entry!A23</f>
        <v>9</v>
      </c>
      <c r="B10">
        <f>Entry!B23</f>
        <v>0</v>
      </c>
      <c r="C10">
        <f>Entry!C23</f>
        <v>0</v>
      </c>
      <c r="D10">
        <f>Entry!F23</f>
        <v>0</v>
      </c>
      <c r="E10">
        <f>Entry!I23</f>
        <v>0</v>
      </c>
    </row>
  </sheetData>
  <sheetProtection selectLockedCells="1"/>
  <phoneticPr fontId="29"/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Entry</vt:lpstr>
      <vt:lpstr>学校番号</vt:lpstr>
      <vt:lpstr>Draw</vt:lpstr>
      <vt:lpstr>List</vt:lpstr>
      <vt:lpstr>team</vt:lpstr>
      <vt:lpstr>Entry!Print_Area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knagae</dc:creator>
  <cp:lastModifiedBy>種谷　浩治</cp:lastModifiedBy>
  <cp:lastPrinted>2023-08-17T02:46:20Z</cp:lastPrinted>
  <dcterms:created xsi:type="dcterms:W3CDTF">2013-07-12T08:35:10Z</dcterms:created>
  <dcterms:modified xsi:type="dcterms:W3CDTF">2025-08-17T09:17:01Z</dcterms:modified>
</cp:coreProperties>
</file>