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215777\Desktop\"/>
    </mc:Choice>
  </mc:AlternateContent>
  <xr:revisionPtr revIDLastSave="0" documentId="13_ncr:1_{76B93C9D-125F-48AA-A395-E4F8D96E6844}" xr6:coauthVersionLast="47" xr6:coauthVersionMax="47" xr10:uidLastSave="{00000000-0000-0000-0000-000000000000}"/>
  <workbookProtection workbookAlgorithmName="SHA-512" workbookHashValue="g3CL/dCNPMqov8Xu9qbdStDH+CqWoet1Jls8XmmzHTEbaYQ2X+zEtTKt9Hu/q6JRYAGyX6gKqsWH/ZLmUJe5Fg==" workbookSaltValue="GIwa4M3PYekwQV5Y3Jhh3Q==" workbookSpinCount="100000" lockStructure="1"/>
  <bookViews>
    <workbookView xWindow="-120" yWindow="-120" windowWidth="20730" windowHeight="11040" xr2:uid="{00000000-000D-0000-FFFF-FFFF00000000}"/>
  </bookViews>
  <sheets>
    <sheet name="Entry" sheetId="1" r:id="rId1"/>
    <sheet name="Draw" sheetId="4" state="hidden" r:id="rId2"/>
    <sheet name="List" sheetId="5" state="hidden" r:id="rId3"/>
    <sheet name="Sheet2" sheetId="7" state="hidden" r:id="rId4"/>
    <sheet name="team" sheetId="8" state="hidden" r:id="rId5"/>
    <sheet name="学校番号" sheetId="9" state="hidden" r:id="rId6"/>
  </sheets>
  <definedNames>
    <definedName name="_xlnm.Print_Area" localSheetId="0">Entry!$A$1:$J$39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5" l="1"/>
  <c r="J12" i="5"/>
  <c r="J13" i="5"/>
  <c r="J15" i="5"/>
  <c r="J16" i="5"/>
  <c r="J17" i="5"/>
  <c r="J14" i="5"/>
  <c r="J7" i="5"/>
  <c r="J8" i="5"/>
  <c r="J9" i="5"/>
  <c r="J10" i="5"/>
  <c r="J6" i="5"/>
  <c r="AC5" i="4"/>
  <c r="AB5" i="4"/>
  <c r="AA5" i="4"/>
  <c r="Z5" i="4"/>
  <c r="AM4" i="4"/>
  <c r="AL4" i="4"/>
  <c r="AK4" i="4"/>
  <c r="AJ4" i="4"/>
  <c r="AI4" i="4"/>
  <c r="AC4" i="4"/>
  <c r="AB4" i="4"/>
  <c r="AA4" i="4"/>
  <c r="Z4" i="4"/>
  <c r="AM3" i="4"/>
  <c r="AL3" i="4"/>
  <c r="AK3" i="4"/>
  <c r="AJ3" i="4"/>
  <c r="AI3" i="4"/>
  <c r="AC3" i="4"/>
  <c r="AB3" i="4"/>
  <c r="AA3" i="4"/>
  <c r="Z3" i="4"/>
  <c r="X3" i="4"/>
  <c r="H3" i="4"/>
  <c r="F3" i="4"/>
  <c r="E3" i="4"/>
  <c r="D3" i="4"/>
  <c r="G3" i="4" s="1"/>
  <c r="AM2" i="4"/>
  <c r="AL2" i="4"/>
  <c r="AK2" i="4"/>
  <c r="AJ2" i="4"/>
  <c r="AI2" i="4"/>
  <c r="AC2" i="4"/>
  <c r="AB2" i="4"/>
  <c r="AA2" i="4"/>
  <c r="X2" i="4" s="1"/>
  <c r="Z2" i="4"/>
  <c r="W2" i="4"/>
  <c r="V2" i="4"/>
  <c r="S2" i="4"/>
  <c r="R2" i="4"/>
  <c r="Q2" i="4"/>
  <c r="O2" i="4"/>
  <c r="N2" i="4"/>
  <c r="M2" i="4"/>
  <c r="H2" i="4"/>
  <c r="F2" i="4"/>
  <c r="E2" i="4"/>
  <c r="D2" i="4"/>
  <c r="G2" i="4" s="1"/>
  <c r="A2" i="4"/>
  <c r="AM1" i="4"/>
  <c r="AL1" i="4"/>
  <c r="AK1" i="4"/>
  <c r="AJ1" i="4"/>
  <c r="AI1" i="4"/>
  <c r="AC1" i="4"/>
  <c r="AB1" i="4"/>
  <c r="AA1" i="4"/>
  <c r="Z1" i="4"/>
  <c r="W1" i="4"/>
  <c r="V1" i="4"/>
  <c r="S1" i="4"/>
  <c r="R1" i="4"/>
  <c r="Q1" i="4"/>
  <c r="O1" i="4"/>
  <c r="N1" i="4"/>
  <c r="I1" i="4" s="1"/>
  <c r="M1" i="4"/>
  <c r="H1" i="4"/>
  <c r="F1" i="4"/>
  <c r="E1" i="4"/>
  <c r="D1" i="4"/>
  <c r="G5" i="5"/>
  <c r="B5" i="5"/>
  <c r="B4" i="5"/>
  <c r="G3" i="5"/>
  <c r="B3" i="5"/>
  <c r="G2" i="5"/>
  <c r="B2" i="5"/>
  <c r="T1" i="4" l="1"/>
  <c r="X1" i="4"/>
  <c r="A3" i="4"/>
  <c r="A1" i="4"/>
  <c r="I2" i="4"/>
  <c r="X4" i="4"/>
  <c r="X5" i="4"/>
  <c r="G1" i="4"/>
  <c r="T2" i="4"/>
  <c r="M16" i="1"/>
  <c r="M17" i="1"/>
  <c r="M18" i="1"/>
  <c r="M19" i="1"/>
  <c r="M15" i="1"/>
  <c r="L16" i="1"/>
  <c r="L17" i="1"/>
  <c r="L18" i="1"/>
  <c r="L19" i="1"/>
  <c r="L15" i="1"/>
  <c r="L23" i="1"/>
  <c r="L22" i="1"/>
  <c r="L21" i="1"/>
  <c r="H2" i="1"/>
  <c r="B4" i="1"/>
  <c r="B3" i="1"/>
  <c r="G27" i="7"/>
  <c r="G25" i="7"/>
  <c r="G23" i="7"/>
  <c r="G21" i="7"/>
  <c r="G19" i="7"/>
  <c r="G17" i="7"/>
  <c r="G15" i="7"/>
  <c r="G13" i="7"/>
  <c r="G11" i="7"/>
  <c r="G9" i="7"/>
  <c r="G7" i="7"/>
  <c r="G29" i="7"/>
  <c r="G5" i="7"/>
  <c r="D29" i="7"/>
  <c r="D27" i="7"/>
  <c r="D25" i="7"/>
  <c r="D23" i="7"/>
  <c r="D21" i="7"/>
  <c r="D19" i="7"/>
  <c r="D17" i="7"/>
  <c r="D15" i="7"/>
  <c r="D13" i="7"/>
  <c r="D11" i="7"/>
  <c r="D9" i="7"/>
  <c r="D7" i="7"/>
  <c r="D5" i="7"/>
  <c r="I30" i="7"/>
  <c r="I28" i="7"/>
  <c r="I26" i="7"/>
  <c r="I24" i="7"/>
  <c r="I22" i="7"/>
  <c r="I20" i="7"/>
  <c r="I18" i="7"/>
  <c r="I16" i="7"/>
  <c r="I14" i="7"/>
  <c r="I12" i="7"/>
  <c r="I10" i="7"/>
  <c r="I8" i="7"/>
  <c r="I6" i="7"/>
  <c r="G30" i="7"/>
  <c r="G28" i="7"/>
  <c r="G26" i="7"/>
  <c r="G24" i="7"/>
  <c r="G22" i="7"/>
  <c r="G20" i="7"/>
  <c r="G18" i="7"/>
  <c r="G16" i="7"/>
  <c r="G14" i="7"/>
  <c r="G12" i="7"/>
  <c r="G10" i="7"/>
  <c r="G8" i="7"/>
  <c r="G6" i="7"/>
  <c r="D30" i="7"/>
  <c r="D28" i="7"/>
  <c r="D26" i="7"/>
  <c r="D24" i="7"/>
  <c r="D22" i="7"/>
  <c r="D20" i="7"/>
  <c r="D18" i="7"/>
  <c r="D16" i="7"/>
  <c r="D14" i="7"/>
  <c r="D12" i="7"/>
  <c r="D10" i="7"/>
  <c r="D8" i="7"/>
  <c r="D6" i="7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J27" i="1"/>
  <c r="J25" i="1"/>
  <c r="E3" i="8"/>
  <c r="E4" i="8"/>
  <c r="E5" i="8"/>
  <c r="E6" i="8"/>
  <c r="E2" i="8"/>
  <c r="D6" i="8"/>
  <c r="D5" i="8"/>
  <c r="D4" i="8"/>
  <c r="D3" i="8"/>
  <c r="D2" i="8"/>
  <c r="C6" i="8"/>
  <c r="C5" i="8"/>
  <c r="C4" i="8"/>
  <c r="C3" i="8"/>
  <c r="C2" i="8"/>
  <c r="B6" i="8"/>
  <c r="B5" i="8"/>
  <c r="B4" i="8"/>
  <c r="B3" i="8"/>
  <c r="B2" i="8"/>
  <c r="U2" i="4" l="1"/>
  <c r="K16" i="5"/>
  <c r="U1" i="4"/>
  <c r="K14" i="5"/>
  <c r="I20" i="1"/>
  <c r="P21" i="1"/>
  <c r="P22" i="1"/>
  <c r="B33" i="1" l="1"/>
  <c r="A3" i="8" l="1"/>
  <c r="A4" i="8"/>
  <c r="A5" i="8"/>
  <c r="A6" i="8"/>
  <c r="A2" i="8"/>
  <c r="A1" i="8"/>
  <c r="B4" i="7"/>
  <c r="G3" i="7"/>
  <c r="B3" i="7"/>
  <c r="B2" i="7"/>
  <c r="A1" i="7"/>
  <c r="A1" i="5"/>
  <c r="B35" i="1"/>
  <c r="M21" i="1"/>
  <c r="M23" i="1"/>
  <c r="M22" i="1"/>
</calcChain>
</file>

<file path=xl/sharedStrings.xml><?xml version="1.0" encoding="utf-8"?>
<sst xmlns="http://schemas.openxmlformats.org/spreadsheetml/2006/main" count="205" uniqueCount="188">
  <si>
    <t>所属学校</t>
    <rPh sb="0" eb="2">
      <t>ショゾク</t>
    </rPh>
    <rPh sb="2" eb="4">
      <t>ガッコウ</t>
    </rPh>
    <phoneticPr fontId="2"/>
  </si>
  <si>
    <t>支部</t>
    <rPh sb="0" eb="2">
      <t>シブ</t>
    </rPh>
    <phoneticPr fontId="2"/>
  </si>
  <si>
    <t>顧問</t>
    <rPh sb="0" eb="2">
      <t>コモン</t>
    </rPh>
    <phoneticPr fontId="2"/>
  </si>
  <si>
    <t>校名略称</t>
    <rPh sb="0" eb="2">
      <t>コウメイ</t>
    </rPh>
    <rPh sb="2" eb="4">
      <t>リャクショウ</t>
    </rPh>
    <phoneticPr fontId="2"/>
  </si>
  <si>
    <t>主将</t>
    <rPh sb="0" eb="2">
      <t>シュショウ</t>
    </rPh>
    <phoneticPr fontId="2"/>
  </si>
  <si>
    <t>ﾏﾈｰｼﾞｬｰ</t>
    <phoneticPr fontId="2"/>
  </si>
  <si>
    <t>種目</t>
    <rPh sb="0" eb="2">
      <t>シュモク</t>
    </rPh>
    <phoneticPr fontId="2"/>
  </si>
  <si>
    <t>選手名</t>
    <rPh sb="0" eb="2">
      <t>センシュ</t>
    </rPh>
    <rPh sb="2" eb="3">
      <t>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</si>
  <si>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</si>
  <si>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</si>
  <si>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ふりがな</t>
    <phoneticPr fontId="2"/>
  </si>
  <si>
    <t>せい</t>
    <phoneticPr fontId="2"/>
  </si>
  <si>
    <t>めい</t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</si>
  <si>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</si>
  <si>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</si>
  <si>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</si>
  <si>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標記大会に上記生徒の参加を認めます。</t>
    <rPh sb="0" eb="2">
      <t>ヒョウキ</t>
    </rPh>
    <rPh sb="2" eb="4">
      <t>タイカイ</t>
    </rPh>
    <rPh sb="5" eb="7">
      <t>ジョウキ</t>
    </rPh>
    <rPh sb="7" eb="9">
      <t>セイト</t>
    </rPh>
    <rPh sb="10" eb="12">
      <t>サンカ</t>
    </rPh>
    <rPh sb="13" eb="14">
      <t>ミト</t>
    </rPh>
    <phoneticPr fontId="2"/>
  </si>
  <si>
    <t>長</t>
    <rPh sb="0" eb="1">
      <t>チョウ</t>
    </rPh>
    <phoneticPr fontId="2"/>
  </si>
  <si>
    <t>印</t>
    <rPh sb="0" eb="1">
      <t>イン</t>
    </rPh>
    <phoneticPr fontId="2"/>
  </si>
  <si>
    <t>備考</t>
    <rPh sb="0" eb="2">
      <t>ビコウ</t>
    </rPh>
    <phoneticPr fontId="2"/>
  </si>
  <si>
    <t>札幌支部</t>
    <rPh sb="0" eb="2">
      <t>サッポロ</t>
    </rPh>
    <rPh sb="2" eb="4">
      <t>シブ</t>
    </rPh>
    <phoneticPr fontId="2"/>
  </si>
  <si>
    <t>高体連
支部
ポイント</t>
    <rPh sb="0" eb="1">
      <t>コウ</t>
    </rPh>
    <rPh sb="1" eb="2">
      <t>タイ</t>
    </rPh>
    <rPh sb="2" eb="3">
      <t>レン</t>
    </rPh>
    <phoneticPr fontId="2"/>
  </si>
  <si>
    <t xml:space="preserve"> 参  加  申  込  書 </t>
    <rPh sb="1" eb="2">
      <t>サン</t>
    </rPh>
    <rPh sb="4" eb="5">
      <t>カ</t>
    </rPh>
    <rPh sb="7" eb="8">
      <t>サル</t>
    </rPh>
    <rPh sb="10" eb="11">
      <t>コミ</t>
    </rPh>
    <rPh sb="13" eb="14">
      <t>ショ</t>
    </rPh>
    <phoneticPr fontId="2"/>
  </si>
  <si>
    <r>
      <t>個人戦シングルス</t>
    </r>
    <r>
      <rPr>
        <b/>
        <sz val="10"/>
        <color indexed="8"/>
        <rFont val="HG丸ｺﾞｼｯｸM-PRO"/>
        <family val="3"/>
        <charset val="128"/>
      </rPr>
      <t>（ポイント・実力順で登録）</t>
    </r>
    <rPh sb="0" eb="3">
      <t>コジンセン</t>
    </rPh>
    <phoneticPr fontId="2"/>
  </si>
  <si>
    <r>
      <t>個人戦ダブルス</t>
    </r>
    <r>
      <rPr>
        <b/>
        <sz val="10"/>
        <color indexed="8"/>
        <rFont val="HG丸ｺﾞｼｯｸM-PRO"/>
        <family val="3"/>
        <charset val="128"/>
      </rPr>
      <t>（合計ポイント・実力順で登録）</t>
    </r>
    <rPh sb="0" eb="3">
      <t>コジンセン</t>
    </rPh>
    <rPh sb="8" eb="10">
      <t>ゴウケイ</t>
    </rPh>
    <phoneticPr fontId="2"/>
  </si>
  <si>
    <r>
      <t>団体戦</t>
    </r>
    <r>
      <rPr>
        <b/>
        <sz val="10"/>
        <color indexed="8"/>
        <rFont val="HG丸ｺﾞｼｯｸM-PRO"/>
        <family val="3"/>
        <charset val="128"/>
      </rPr>
      <t>（実力順で登録）</t>
    </r>
    <rPh sb="0" eb="3">
      <t>ダンタイセン</t>
    </rPh>
    <rPh sb="4" eb="6">
      <t>ジツリョク</t>
    </rPh>
    <rPh sb="6" eb="7">
      <t>ジュン</t>
    </rPh>
    <rPh sb="8" eb="10">
      <t>トウロク</t>
    </rPh>
    <phoneticPr fontId="2"/>
  </si>
  <si>
    <t>顧 問</t>
    <rPh sb="0" eb="1">
      <t>カエリミ</t>
    </rPh>
    <rPh sb="2" eb="3">
      <t>トイ</t>
    </rPh>
    <phoneticPr fontId="6"/>
  </si>
  <si>
    <t>主 将</t>
    <rPh sb="0" eb="1">
      <t>シュ</t>
    </rPh>
    <rPh sb="2" eb="3">
      <t>ショウ</t>
    </rPh>
    <phoneticPr fontId="6"/>
  </si>
  <si>
    <t>ﾏﾈ</t>
    <phoneticPr fontId="6"/>
  </si>
  <si>
    <t>団体</t>
    <rPh sb="0" eb="2">
      <t>ダンタイ</t>
    </rPh>
    <phoneticPr fontId="6"/>
  </si>
  <si>
    <t>S</t>
    <phoneticPr fontId="6"/>
  </si>
  <si>
    <t>D</t>
    <phoneticPr fontId="6"/>
  </si>
  <si>
    <t>外部
コーチ</t>
    <rPh sb="0" eb="2">
      <t>ガイブ</t>
    </rPh>
    <phoneticPr fontId="2"/>
  </si>
  <si>
    <t>補助要員</t>
    <rPh sb="0" eb="2">
      <t>ホジョ</t>
    </rPh>
    <rPh sb="2" eb="4">
      <t>ヨウイン</t>
    </rPh>
    <phoneticPr fontId="2"/>
  </si>
  <si>
    <r>
      <t>次のことを厳守</t>
    </r>
    <r>
      <rPr>
        <b/>
        <sz val="14"/>
        <color rgb="FFFFFF00"/>
        <rFont val="ＭＳ Ｐゴシック"/>
        <family val="3"/>
        <charset val="128"/>
      </rPr>
      <t>してください！</t>
    </r>
    <rPh sb="0" eb="1">
      <t>つぎ</t>
    </rPh>
    <rPh sb="5" eb="7">
      <t>げんしゅ</t>
    </rPh>
    <phoneticPr fontId="4" type="Hiragana" alignment="center"/>
  </si>
  <si>
    <t>札幌東</t>
  </si>
  <si>
    <t>札幌西</t>
  </si>
  <si>
    <t>札幌北</t>
  </si>
  <si>
    <t>札幌月寒</t>
  </si>
  <si>
    <t>札幌啓成</t>
  </si>
  <si>
    <t>札幌手稲</t>
  </si>
  <si>
    <t>札幌丘珠</t>
  </si>
  <si>
    <t>札幌西陵</t>
  </si>
  <si>
    <t>札幌南陵</t>
  </si>
  <si>
    <t>札幌真栄</t>
  </si>
  <si>
    <t>札幌厚別</t>
  </si>
  <si>
    <t>あすかぜ</t>
  </si>
  <si>
    <t>札幌東豊</t>
  </si>
  <si>
    <t>札幌稲雲</t>
  </si>
  <si>
    <t>札幌平岡</t>
  </si>
  <si>
    <t>札幌白陵</t>
  </si>
  <si>
    <t>札東商</t>
  </si>
  <si>
    <t>札幌旭丘</t>
  </si>
  <si>
    <t>開成中等</t>
    <rPh sb="2" eb="4">
      <t>チュウトウ</t>
    </rPh>
    <phoneticPr fontId="3"/>
  </si>
  <si>
    <t>札幌藻岩</t>
  </si>
  <si>
    <t>札幌清田</t>
  </si>
  <si>
    <t>札幌新川</t>
  </si>
  <si>
    <t>札幌平岸</t>
  </si>
  <si>
    <t>啓北商業</t>
  </si>
  <si>
    <t>北海</t>
  </si>
  <si>
    <t>札幌光星</t>
  </si>
  <si>
    <t>札幌第一</t>
  </si>
  <si>
    <t>北星女子</t>
  </si>
  <si>
    <t>札幌北斗</t>
  </si>
  <si>
    <t>聖心女子</t>
  </si>
  <si>
    <t>北嶺</t>
  </si>
  <si>
    <t>野幌</t>
  </si>
  <si>
    <t>大麻</t>
  </si>
  <si>
    <t>千歳</t>
  </si>
  <si>
    <t>千歳北陽</t>
  </si>
  <si>
    <t>北広島西</t>
  </si>
  <si>
    <t>石狩南</t>
  </si>
  <si>
    <t>立命館</t>
  </si>
  <si>
    <t>とわの森</t>
  </si>
  <si>
    <t>札幌工業</t>
    <rPh sb="0" eb="2">
      <t>サッポロ</t>
    </rPh>
    <rPh sb="2" eb="4">
      <t>コウギョウ</t>
    </rPh>
    <phoneticPr fontId="3"/>
  </si>
  <si>
    <t>北海道札幌西高等学校</t>
  </si>
  <si>
    <t>北海道札幌南高等学校</t>
  </si>
  <si>
    <t>北海道札幌北高等学校</t>
  </si>
  <si>
    <t>北海道札幌月寒高等学校</t>
  </si>
  <si>
    <t>北海道札幌啓成高等学校</t>
  </si>
  <si>
    <t>北海道札幌手稲高等学校</t>
  </si>
  <si>
    <t>北海道札幌丘珠高等学校</t>
  </si>
  <si>
    <t>北海道札幌東陵高等学校</t>
  </si>
  <si>
    <t>北海道札幌西陵高等学校</t>
  </si>
  <si>
    <t>北海道札幌北陵高等学校</t>
  </si>
  <si>
    <t>北海道札幌白石高等学校</t>
  </si>
  <si>
    <t>北海道札幌厚別高等学校</t>
  </si>
  <si>
    <t>北海道札幌東豊高等学校</t>
  </si>
  <si>
    <t>北海道札幌稲雲高等学校</t>
  </si>
  <si>
    <t>北海道札幌英藍高等学校</t>
  </si>
  <si>
    <t>北海道札幌平岡高等学校</t>
  </si>
  <si>
    <t>北海道札幌白陵高等学校</t>
  </si>
  <si>
    <t>北海道野幌高等学校</t>
  </si>
  <si>
    <t>北海道大麻高等学校</t>
  </si>
  <si>
    <t>北海道千歳高等学校</t>
  </si>
  <si>
    <t>北海道恵庭南高等学校</t>
  </si>
  <si>
    <t>北海道恵庭北高等学校</t>
  </si>
  <si>
    <t>北海道北広島高等学校</t>
  </si>
  <si>
    <t>北海道北広島西高等学校</t>
  </si>
  <si>
    <t>北海道石狩翔陽高等学校</t>
  </si>
  <si>
    <t>北海道石狩南高等学校</t>
  </si>
  <si>
    <t>北海道当別高等学校</t>
  </si>
  <si>
    <t>学校番号</t>
    <rPh sb="0" eb="2">
      <t>がっこう</t>
    </rPh>
    <rPh sb="2" eb="4">
      <t>ばんごう</t>
    </rPh>
    <phoneticPr fontId="2" type="Hiragana"/>
  </si>
  <si>
    <r>
      <t>審判・ボールパーソン要員</t>
    </r>
    <r>
      <rPr>
        <b/>
        <sz val="10"/>
        <color rgb="FFFF0000"/>
        <rFont val="HG丸ｺﾞｼｯｸM-PRO"/>
        <family val="3"/>
        <charset val="128"/>
      </rPr>
      <t>〔個人戦シングルスに単独エントリーの場合のみ記入〕</t>
    </r>
    <rPh sb="0" eb="2">
      <t>シンパン</t>
    </rPh>
    <rPh sb="10" eb="12">
      <t>ヨウイン</t>
    </rPh>
    <rPh sb="13" eb="15">
      <t>コジン</t>
    </rPh>
    <rPh sb="15" eb="16">
      <t>セン</t>
    </rPh>
    <rPh sb="22" eb="24">
      <t>タンドク</t>
    </rPh>
    <rPh sb="30" eb="32">
      <t>バアイ</t>
    </rPh>
    <rPh sb="34" eb="36">
      <t>キニュウ</t>
    </rPh>
    <phoneticPr fontId="2"/>
  </si>
  <si>
    <t>札幌南</t>
  </si>
  <si>
    <t>札幌北陵</t>
  </si>
  <si>
    <t>札幌白石</t>
  </si>
  <si>
    <t>札琴似工</t>
  </si>
  <si>
    <t>札幌静修</t>
  </si>
  <si>
    <t>札幌日大</t>
  </si>
  <si>
    <t>北海道札幌東高等学校</t>
    <rPh sb="0" eb="3">
      <t>ホッカイドウ</t>
    </rPh>
    <rPh sb="3" eb="5">
      <t>サッポロ</t>
    </rPh>
    <rPh sb="5" eb="6">
      <t>ヒガシ</t>
    </rPh>
    <rPh sb="6" eb="8">
      <t>コウトウ</t>
    </rPh>
    <rPh sb="8" eb="10">
      <t>ガッコウ</t>
    </rPh>
    <phoneticPr fontId="2"/>
  </si>
  <si>
    <t>札幌東陵</t>
    <rPh sb="0" eb="2">
      <t>サッポロ</t>
    </rPh>
    <rPh sb="2" eb="3">
      <t>トウ</t>
    </rPh>
    <rPh sb="3" eb="4">
      <t>リョウ</t>
    </rPh>
    <phoneticPr fontId="3"/>
  </si>
  <si>
    <t>北海道札幌南陵高等学校</t>
    <rPh sb="5" eb="6">
      <t>ミナミ</t>
    </rPh>
    <phoneticPr fontId="2"/>
  </si>
  <si>
    <t>北海道札幌真栄高等学校</t>
    <rPh sb="5" eb="7">
      <t>シンエイ</t>
    </rPh>
    <phoneticPr fontId="2"/>
  </si>
  <si>
    <t>北海道札幌あすかぜ高等学校</t>
  </si>
  <si>
    <t>札幌英藍</t>
    <rPh sb="0" eb="2">
      <t>サッポロ</t>
    </rPh>
    <rPh sb="2" eb="3">
      <t>エイ</t>
    </rPh>
    <rPh sb="3" eb="4">
      <t>アイ</t>
    </rPh>
    <phoneticPr fontId="3"/>
  </si>
  <si>
    <t>北海道札幌琴似工業高等学校</t>
  </si>
  <si>
    <t>北海道札幌東商業高等学校</t>
  </si>
  <si>
    <t>市立札幌旭丘高等学校</t>
  </si>
  <si>
    <t>市立札幌開成中等教育学校</t>
  </si>
  <si>
    <t>市立札幌藻岩高等学校</t>
  </si>
  <si>
    <t>市立札幌清田高等学校</t>
  </si>
  <si>
    <t>市立札幌新川高等学校</t>
  </si>
  <si>
    <t>市立札幌平岸高等学校</t>
  </si>
  <si>
    <t>市立札幌啓北商業高等学校</t>
  </si>
  <si>
    <t>北海高等学校</t>
  </si>
  <si>
    <t>札幌光星高等学校</t>
  </si>
  <si>
    <t>北星附属</t>
    <rPh sb="2" eb="4">
      <t>フゾク</t>
    </rPh>
    <phoneticPr fontId="3"/>
  </si>
  <si>
    <t>北星学園大学附属高等学校</t>
  </si>
  <si>
    <t>札幌第一高等学校</t>
  </si>
  <si>
    <t>東海札幌</t>
    <rPh sb="0" eb="2">
      <t>トウカイ</t>
    </rPh>
    <rPh sb="2" eb="4">
      <t>サッポロ</t>
    </rPh>
    <phoneticPr fontId="3"/>
  </si>
  <si>
    <t>東海大学付属札幌高等学校</t>
  </si>
  <si>
    <t>北星学園女子中学高等学校</t>
  </si>
  <si>
    <t>札幌大谷</t>
    <rPh sb="0" eb="2">
      <t>サッポロ</t>
    </rPh>
    <rPh sb="2" eb="4">
      <t>オオタニ</t>
    </rPh>
    <phoneticPr fontId="3"/>
  </si>
  <si>
    <t>札幌大谷高等学校</t>
    <rPh sb="0" eb="2">
      <t>サッポロ</t>
    </rPh>
    <rPh sb="2" eb="4">
      <t>オオタニ</t>
    </rPh>
    <rPh sb="4" eb="6">
      <t>コウトウ</t>
    </rPh>
    <rPh sb="6" eb="8">
      <t>ガッコウ</t>
    </rPh>
    <phoneticPr fontId="2"/>
  </si>
  <si>
    <t>札幌静修高等学校</t>
  </si>
  <si>
    <t>藤女子</t>
    <rPh sb="0" eb="1">
      <t>フジ</t>
    </rPh>
    <rPh sb="1" eb="3">
      <t>ジョシ</t>
    </rPh>
    <phoneticPr fontId="3"/>
  </si>
  <si>
    <t>藤女子高等学校</t>
  </si>
  <si>
    <t>札幌北斗高校</t>
  </si>
  <si>
    <t>札幌聖心女子学院高等学校</t>
    <rPh sb="0" eb="2">
      <t>サッポロ</t>
    </rPh>
    <rPh sb="2" eb="4">
      <t>セイシン</t>
    </rPh>
    <rPh sb="4" eb="6">
      <t>ジョシ</t>
    </rPh>
    <rPh sb="6" eb="8">
      <t>ガクイン</t>
    </rPh>
    <rPh sb="8" eb="10">
      <t>コウトウ</t>
    </rPh>
    <rPh sb="10" eb="12">
      <t>ガッコウ</t>
    </rPh>
    <phoneticPr fontId="2"/>
  </si>
  <si>
    <t>北科大高</t>
    <rPh sb="0" eb="1">
      <t>キタ</t>
    </rPh>
    <rPh sb="1" eb="2">
      <t>カ</t>
    </rPh>
    <rPh sb="2" eb="4">
      <t>オオタカ</t>
    </rPh>
    <phoneticPr fontId="3"/>
  </si>
  <si>
    <t>北海道科学大学高等学校</t>
  </si>
  <si>
    <t>学園札幌</t>
    <rPh sb="0" eb="2">
      <t>ガクエン</t>
    </rPh>
    <rPh sb="2" eb="4">
      <t>サッポロ</t>
    </rPh>
    <phoneticPr fontId="3"/>
  </si>
  <si>
    <t>北海学園札幌高等学校</t>
  </si>
  <si>
    <t>北嶺高等学校</t>
  </si>
  <si>
    <t>北海道千歳北陽高等学校</t>
    <rPh sb="5" eb="7">
      <t>ホクヨウ</t>
    </rPh>
    <phoneticPr fontId="2"/>
  </si>
  <si>
    <t>恵庭南</t>
    <rPh sb="0" eb="2">
      <t>エニワ</t>
    </rPh>
    <rPh sb="2" eb="3">
      <t>ミナミ</t>
    </rPh>
    <phoneticPr fontId="3"/>
  </si>
  <si>
    <t>恵庭北</t>
    <rPh sb="2" eb="3">
      <t>キタ</t>
    </rPh>
    <phoneticPr fontId="3"/>
  </si>
  <si>
    <t>北広島</t>
    <rPh sb="0" eb="3">
      <t>キタヒロシマ</t>
    </rPh>
    <phoneticPr fontId="3"/>
  </si>
  <si>
    <t>石狩翔陽</t>
    <rPh sb="2" eb="3">
      <t>ショウ</t>
    </rPh>
    <rPh sb="3" eb="4">
      <t>ヨウ</t>
    </rPh>
    <phoneticPr fontId="3"/>
  </si>
  <si>
    <t>当別</t>
    <rPh sb="0" eb="2">
      <t>トウベツ</t>
    </rPh>
    <phoneticPr fontId="3"/>
  </si>
  <si>
    <t>立命館慶祥高等学校</t>
  </si>
  <si>
    <t>札幌日本大学高等学校</t>
  </si>
  <si>
    <t>酪農学園大学附属とわの森三愛高等学校</t>
  </si>
  <si>
    <t>国際情報</t>
    <rPh sb="0" eb="2">
      <t>コクサイ</t>
    </rPh>
    <rPh sb="2" eb="4">
      <t>ジョウホウ</t>
    </rPh>
    <phoneticPr fontId="3"/>
  </si>
  <si>
    <t>北海道札幌国際情報高校</t>
  </si>
  <si>
    <t>北海道札幌工業高等学校</t>
    <rPh sb="0" eb="3">
      <t>ホッカイドウ</t>
    </rPh>
    <rPh sb="3" eb="5">
      <t>サッポロ</t>
    </rPh>
    <rPh sb="5" eb="7">
      <t>コウギョウ</t>
    </rPh>
    <rPh sb="7" eb="9">
      <t>コウトウ</t>
    </rPh>
    <rPh sb="9" eb="11">
      <t>ガッコウ</t>
    </rPh>
    <phoneticPr fontId="2"/>
  </si>
  <si>
    <t>札幌龍谷</t>
    <rPh sb="0" eb="2">
      <t>サッポロ</t>
    </rPh>
    <rPh sb="2" eb="4">
      <t>リュウコク</t>
    </rPh>
    <phoneticPr fontId="3"/>
  </si>
  <si>
    <t>札幌龍谷学園高等学校</t>
  </si>
  <si>
    <r>
      <t>○学校名は、学校番号を入力すると出てきます</t>
    </r>
    <r>
      <rPr>
        <sz val="12"/>
        <color rgb="FFFFFF00"/>
        <rFont val="ＭＳ Ｐゴシック"/>
        <family val="3"/>
        <charset val="128"/>
      </rPr>
      <t>。</t>
    </r>
    <rPh sb="1" eb="4">
      <t>がっこうめい</t>
    </rPh>
    <rPh sb="6" eb="8">
      <t>がっこう</t>
    </rPh>
    <rPh sb="8" eb="10">
      <t>ばんごう</t>
    </rPh>
    <rPh sb="11" eb="13">
      <t>にゅうりょく</t>
    </rPh>
    <rPh sb="16" eb="17">
      <t>で</t>
    </rPh>
    <phoneticPr fontId="4" type="Hiragana"/>
  </si>
  <si>
    <t>外部コーチ</t>
    <rPh sb="0" eb="2">
      <t>がいぶ</t>
    </rPh>
    <phoneticPr fontId="2" type="Hiragana"/>
  </si>
  <si>
    <t>学校番号</t>
    <rPh sb="0" eb="4">
      <t>ガッコウバンゴウ</t>
    </rPh>
    <phoneticPr fontId="30"/>
  </si>
  <si>
    <t>学校名（正式）</t>
    <rPh sb="0" eb="3">
      <t>ガッコウメイ</t>
    </rPh>
    <rPh sb="4" eb="6">
      <t>セイシキ</t>
    </rPh>
    <phoneticPr fontId="30"/>
  </si>
  <si>
    <t>札幌新陽</t>
    <rPh sb="0" eb="2">
      <t>サッポロ</t>
    </rPh>
    <rPh sb="2" eb="4">
      <t>シンヨウ</t>
    </rPh>
    <phoneticPr fontId="30"/>
  </si>
  <si>
    <t>札幌新陽高等学校</t>
    <rPh sb="0" eb="2">
      <t>サッポロ</t>
    </rPh>
    <rPh sb="2" eb="4">
      <t>シンヨウ</t>
    </rPh>
    <rPh sb="4" eb="6">
      <t>コウトウ</t>
    </rPh>
    <rPh sb="6" eb="8">
      <t>ガッコウ</t>
    </rPh>
    <phoneticPr fontId="30"/>
  </si>
  <si>
    <t>　ポイントを必ず書き込んでください（HPのポイント一覧表を参照してください）</t>
    <rPh sb="6" eb="7">
      <t>かなら</t>
    </rPh>
    <rPh sb="8" eb="9">
      <t>か</t>
    </rPh>
    <rPh sb="10" eb="11">
      <t>こ</t>
    </rPh>
    <rPh sb="25" eb="27">
      <t>いちらん</t>
    </rPh>
    <rPh sb="27" eb="28">
      <t>ひょう</t>
    </rPh>
    <rPh sb="29" eb="31">
      <t>さんしょう</t>
    </rPh>
    <phoneticPr fontId="2" type="Hiragana"/>
  </si>
  <si>
    <t>〇選手名、ふりがな、学年、生年月日を直接入力してください</t>
    <rPh sb="1" eb="2">
      <t>せん</t>
    </rPh>
    <rPh sb="2" eb="3">
      <t>しゅ</t>
    </rPh>
    <rPh sb="3" eb="4">
      <t>めい</t>
    </rPh>
    <rPh sb="10" eb="12">
      <t>がくねん</t>
    </rPh>
    <rPh sb="13" eb="17">
      <t>せいねんがっぴ</t>
    </rPh>
    <rPh sb="18" eb="22">
      <t>ちょくせつにゅうりょく</t>
    </rPh>
    <phoneticPr fontId="2" type="Hiragana"/>
  </si>
  <si>
    <t>　（入力後間違いがないか必ず確認してください）</t>
    <rPh sb="2" eb="4">
      <t>にゅうりょく</t>
    </rPh>
    <rPh sb="4" eb="5">
      <t>ご</t>
    </rPh>
    <rPh sb="5" eb="7">
      <t>まちが</t>
    </rPh>
    <rPh sb="12" eb="13">
      <t>かなら</t>
    </rPh>
    <rPh sb="14" eb="16">
      <t>かくにん</t>
    </rPh>
    <phoneticPr fontId="2" type="Hiragana"/>
  </si>
  <si>
    <t>〇札幌支部の対象のポイントを持っている場合は</t>
    <rPh sb="1" eb="3">
      <t>さっぽろ</t>
    </rPh>
    <rPh sb="3" eb="5">
      <t>しぶ</t>
    </rPh>
    <rPh sb="6" eb="8">
      <t>たいしょう</t>
    </rPh>
    <rPh sb="14" eb="15">
      <t>も</t>
    </rPh>
    <rPh sb="19" eb="21">
      <t>ばあい</t>
    </rPh>
    <phoneticPr fontId="2" type="Hiragana"/>
  </si>
  <si>
    <t>引率責任者</t>
    <rPh sb="0" eb="5">
      <t>いんそつせきにんしゃ</t>
    </rPh>
    <phoneticPr fontId="2" type="Hiragana"/>
  </si>
  <si>
    <t>監督氏名</t>
    <rPh sb="0" eb="4">
      <t>かんとくしめい</t>
    </rPh>
    <phoneticPr fontId="2" type="Hiragana"/>
  </si>
  <si>
    <t>星槎国際</t>
  </si>
  <si>
    <t>星槎国際本部校</t>
    <rPh sb="4" eb="6">
      <t>ホンブ</t>
    </rPh>
    <rPh sb="6" eb="7">
      <t>コウ</t>
    </rPh>
    <phoneticPr fontId="30"/>
  </si>
  <si>
    <t>※　団体登録1番手と個人戦シングルス1の選手が一致しません？</t>
    <rPh sb="2" eb="4">
      <t>だんたい</t>
    </rPh>
    <rPh sb="4" eb="6">
      <t>とうろく</t>
    </rPh>
    <rPh sb="7" eb="9">
      <t>ばんて</t>
    </rPh>
    <rPh sb="10" eb="12">
      <t>こじん</t>
    </rPh>
    <rPh sb="12" eb="13">
      <t>せん</t>
    </rPh>
    <rPh sb="20" eb="22">
      <t>せんしゅ</t>
    </rPh>
    <rPh sb="23" eb="25">
      <t>いっち</t>
    </rPh>
    <phoneticPr fontId="4" type="Hiragana"/>
  </si>
  <si>
    <t>引率
責任者</t>
  </si>
  <si>
    <t>顧問</t>
  </si>
  <si>
    <t>外部
コーチ</t>
  </si>
  <si>
    <t>監督</t>
  </si>
  <si>
    <t>団体に出場している選手がいない</t>
    <rPh sb="0" eb="2">
      <t>だんたい</t>
    </rPh>
    <rPh sb="3" eb="5">
      <t>しゅつじょう</t>
    </rPh>
    <rPh sb="9" eb="11">
      <t>せんしゅ</t>
    </rPh>
    <phoneticPr fontId="2" type="Hiragana"/>
  </si>
  <si>
    <t>○申込書に関する不明な点はメールでお知らせ下さい。</t>
    <rPh sb="1" eb="4">
      <t>もうしこみしょ</t>
    </rPh>
    <rPh sb="5" eb="6">
      <t>かん</t>
    </rPh>
    <rPh sb="8" eb="10">
      <t>ふめい</t>
    </rPh>
    <rPh sb="11" eb="12">
      <t>てん</t>
    </rPh>
    <rPh sb="18" eb="19">
      <t>し</t>
    </rPh>
    <rPh sb="21" eb="22">
      <t>くだ</t>
    </rPh>
    <phoneticPr fontId="4" type="Hiragana"/>
  </si>
  <si>
    <t>主 将</t>
  </si>
  <si>
    <t>ﾏﾈ</t>
  </si>
  <si>
    <t>S</t>
  </si>
  <si>
    <t>D</t>
  </si>
  <si>
    <t>A</t>
  </si>
  <si>
    <t>B</t>
  </si>
  <si>
    <t>令和6年度 札幌支部高等学校春季テニス大会</t>
    <rPh sb="0" eb="1">
      <t>れい</t>
    </rPh>
    <rPh sb="1" eb="2">
      <t>わ</t>
    </rPh>
    <rPh sb="14" eb="16">
      <t>しゅんき</t>
    </rPh>
    <phoneticPr fontId="2" type="Hiragana"/>
  </si>
  <si>
    <t>○訂正して再度送信するときはファイル名に（再）と入れて送信してください。</t>
    <rPh sb="1" eb="3">
      <t>ていせい</t>
    </rPh>
    <rPh sb="5" eb="7">
      <t>さいど</t>
    </rPh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</si>
</sst>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0_);[Red]\(0\)"/>
    <numFmt numFmtId="178" formatCode="yyyy/mm/dd"/>
    <numFmt numFmtId="179" formatCode="0.0_);[Red]\(0.0\)"/>
    <numFmt numFmtId="180" formatCode="g/&quot;標&quot;&quot;準&quot;"/>
  </numFmts>
  <fonts count="4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創英ﾌﾟﾚｾﾞﾝｽEB"/>
      <family val="1"/>
      <charset val="128"/>
    </font>
    <font>
      <sz val="8"/>
      <name val="HG丸ｺﾞｼｯｸM-PRO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6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1"/>
      <name val="HGP創英ﾌﾟﾚｾﾞﾝｽEB"/>
      <family val="1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b/>
      <sz val="14"/>
      <color rgb="FFFFFF00"/>
      <name val="ＭＳ Ｐゴシック"/>
      <family val="3"/>
      <charset val="128"/>
    </font>
    <font>
      <b/>
      <sz val="14"/>
      <color rgb="FFFFFF00"/>
      <name val="HG丸ｺﾞｼｯｸM-PRO"/>
      <family val="3"/>
      <charset val="128"/>
    </font>
    <font>
      <sz val="48"/>
      <color theme="2" tint="-0.499984740745262"/>
      <name val="HGS創英角ｺﾞｼｯｸUB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rgb="FF003300"/>
      <name val="HG丸ｺﾞｼｯｸM-PRO"/>
      <family val="3"/>
      <charset val="128"/>
    </font>
    <font>
      <sz val="12"/>
      <color rgb="FFFFFF00"/>
      <name val="HG丸ｺﾞｼｯｸM-PRO"/>
      <family val="3"/>
      <charset val="128"/>
    </font>
    <font>
      <sz val="12"/>
      <color rgb="FFFFFF00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6"/>
      <color rgb="FFFF00FF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  <font>
      <sz val="12"/>
      <color rgb="FF003300"/>
      <name val="HG丸ｺﾞｼｯｸM-PRO"/>
      <family val="3"/>
      <charset val="128"/>
    </font>
    <font>
      <sz val="8"/>
      <color rgb="FF003300"/>
      <name val="HG丸ｺﾞｼｯｸM-PRO"/>
      <family val="3"/>
      <charset val="128"/>
    </font>
    <font>
      <sz val="10"/>
      <color rgb="FF003300"/>
      <name val="HG丸ｺﾞｼｯｸM-PRO"/>
      <family val="3"/>
      <charset val="128"/>
    </font>
    <font>
      <b/>
      <sz val="6"/>
      <color rgb="FF003300"/>
      <name val="ＭＳ Ｐゴシック"/>
      <family val="3"/>
      <charset val="128"/>
    </font>
    <font>
      <sz val="5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theme="0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theme="0" tint="-0.34998626667073579"/>
      </right>
      <top style="thin">
        <color indexed="64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0" tint="-0.34998626667073579"/>
      </right>
      <top style="hair">
        <color indexed="64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0" tint="-0.34998626667073579"/>
      </right>
      <top style="hair">
        <color indexed="64"/>
      </top>
      <bottom style="medium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hair">
        <color theme="0" tint="-0.34998626667073579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34998626667073579"/>
      </right>
      <top style="hair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theme="0" tint="-0.34998626667073579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7" fillId="0" borderId="14" xfId="0" applyFont="1" applyBorder="1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15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11" fillId="0" borderId="17" xfId="0" applyFont="1" applyBorder="1" applyAlignment="1" applyProtection="1">
      <alignment horizontal="distributed" vertical="center"/>
      <protection hidden="1"/>
    </xf>
    <xf numFmtId="0" fontId="12" fillId="0" borderId="17" xfId="0" applyFont="1" applyBorder="1" applyAlignment="1" applyProtection="1">
      <alignment horizontal="distributed"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13" fillId="0" borderId="19" xfId="0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horizontal="distributed" vertical="center"/>
      <protection hidden="1"/>
    </xf>
    <xf numFmtId="0" fontId="12" fillId="0" borderId="14" xfId="0" applyFont="1" applyBorder="1" applyAlignment="1" applyProtection="1">
      <alignment horizontal="distributed" vertical="center"/>
      <protection hidden="1"/>
    </xf>
    <xf numFmtId="0" fontId="9" fillId="0" borderId="21" xfId="0" applyFont="1" applyBorder="1" applyAlignment="1" applyProtection="1">
      <alignment horizontal="center" vertical="center"/>
      <protection hidden="1"/>
    </xf>
    <xf numFmtId="0" fontId="13" fillId="0" borderId="22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5" fillId="0" borderId="0" xfId="1" applyProtection="1">
      <protection hidden="1"/>
    </xf>
    <xf numFmtId="0" fontId="9" fillId="0" borderId="31" xfId="0" applyFont="1" applyBorder="1" applyAlignment="1" applyProtection="1">
      <alignment horizontal="center" vertical="center"/>
      <protection hidden="1"/>
    </xf>
    <xf numFmtId="0" fontId="10" fillId="0" borderId="32" xfId="0" applyFont="1" applyBorder="1" applyAlignment="1" applyProtection="1">
      <alignment horizontal="center" vertical="center"/>
      <protection hidden="1"/>
    </xf>
    <xf numFmtId="0" fontId="11" fillId="0" borderId="33" xfId="0" applyFont="1" applyBorder="1" applyAlignment="1" applyProtection="1">
      <alignment horizontal="distributed" vertical="center"/>
      <protection hidden="1"/>
    </xf>
    <xf numFmtId="0" fontId="12" fillId="0" borderId="33" xfId="0" applyFont="1" applyBorder="1" applyAlignment="1" applyProtection="1">
      <alignment horizontal="distributed" vertical="center"/>
      <protection hidden="1"/>
    </xf>
    <xf numFmtId="0" fontId="15" fillId="0" borderId="14" xfId="0" applyFont="1" applyBorder="1" applyAlignment="1" applyProtection="1">
      <protection hidden="1"/>
    </xf>
    <xf numFmtId="0" fontId="13" fillId="0" borderId="37" xfId="0" applyFont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 wrapText="1"/>
      <protection hidden="1"/>
    </xf>
    <xf numFmtId="0" fontId="6" fillId="0" borderId="39" xfId="0" applyFont="1" applyBorder="1" applyAlignment="1" applyProtection="1">
      <alignment horizontal="center" vertical="center"/>
      <protection hidden="1"/>
    </xf>
    <xf numFmtId="0" fontId="6" fillId="0" borderId="40" xfId="0" applyFont="1" applyBorder="1" applyAlignment="1" applyProtection="1">
      <alignment vertical="center" wrapText="1"/>
      <protection hidden="1"/>
    </xf>
    <xf numFmtId="0" fontId="13" fillId="0" borderId="41" xfId="0" applyFont="1" applyBorder="1" applyAlignment="1" applyProtection="1">
      <alignment horizontal="center" vertical="center"/>
      <protection hidden="1"/>
    </xf>
    <xf numFmtId="0" fontId="13" fillId="0" borderId="42" xfId="0" applyFont="1" applyBorder="1" applyAlignment="1" applyProtection="1">
      <alignment horizontal="center" vertical="center"/>
      <protection hidden="1"/>
    </xf>
    <xf numFmtId="0" fontId="2" fillId="0" borderId="43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distributed" vertical="center"/>
      <protection hidden="1"/>
    </xf>
    <xf numFmtId="0" fontId="2" fillId="0" borderId="0" xfId="0" applyFont="1" applyAlignment="1" applyProtection="1">
      <alignment horizontal="distributed" vertical="center"/>
      <protection hidden="1"/>
    </xf>
    <xf numFmtId="0" fontId="24" fillId="0" borderId="0" xfId="0" applyFont="1" applyAlignment="1" applyProtection="1">
      <alignment horizontal="center"/>
      <protection hidden="1"/>
    </xf>
    <xf numFmtId="0" fontId="2" fillId="0" borderId="44" xfId="0" applyFont="1" applyBorder="1" applyAlignment="1" applyProtection="1">
      <alignment horizontal="center" vertical="center"/>
      <protection hidden="1"/>
    </xf>
    <xf numFmtId="0" fontId="2" fillId="0" borderId="45" xfId="0" applyFont="1" applyBorder="1" applyAlignment="1" applyProtection="1">
      <alignment horizontal="center" vertical="center"/>
      <protection hidden="1"/>
    </xf>
    <xf numFmtId="0" fontId="13" fillId="0" borderId="46" xfId="0" applyFont="1" applyBorder="1" applyAlignment="1" applyProtection="1">
      <alignment horizontal="distributed" vertical="center"/>
      <protection hidden="1"/>
    </xf>
    <xf numFmtId="0" fontId="2" fillId="0" borderId="46" xfId="0" applyFont="1" applyBorder="1" applyAlignment="1" applyProtection="1">
      <alignment horizontal="distributed" vertical="center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2" fillId="0" borderId="47" xfId="0" applyFont="1" applyBorder="1" applyAlignment="1" applyProtection="1">
      <alignment horizontal="center" vertical="center"/>
      <protection hidden="1"/>
    </xf>
    <xf numFmtId="0" fontId="2" fillId="0" borderId="48" xfId="0" applyFont="1" applyBorder="1" applyAlignment="1" applyProtection="1">
      <alignment horizontal="center" vertical="center"/>
      <protection hidden="1"/>
    </xf>
    <xf numFmtId="0" fontId="13" fillId="0" borderId="49" xfId="0" applyFont="1" applyBorder="1" applyAlignment="1" applyProtection="1">
      <alignment horizontal="distributed" vertical="center"/>
      <protection hidden="1"/>
    </xf>
    <xf numFmtId="0" fontId="2" fillId="0" borderId="49" xfId="0" applyFont="1" applyBorder="1" applyAlignment="1" applyProtection="1">
      <alignment horizontal="distributed" vertical="center"/>
      <protection hidden="1"/>
    </xf>
    <xf numFmtId="0" fontId="13" fillId="0" borderId="47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50" xfId="0" applyFont="1" applyBorder="1" applyAlignment="1" applyProtection="1">
      <alignment horizontal="center" vertical="center" wrapText="1"/>
      <protection hidden="1"/>
    </xf>
    <xf numFmtId="0" fontId="10" fillId="0" borderId="58" xfId="0" applyFont="1" applyBorder="1" applyAlignment="1" applyProtection="1">
      <alignment horizontal="center" vertical="center"/>
      <protection hidden="1"/>
    </xf>
    <xf numFmtId="0" fontId="11" fillId="0" borderId="59" xfId="0" applyFont="1" applyBorder="1" applyAlignment="1" applyProtection="1">
      <alignment horizontal="distributed" vertical="center"/>
      <protection hidden="1"/>
    </xf>
    <xf numFmtId="0" fontId="12" fillId="0" borderId="59" xfId="0" applyFont="1" applyBorder="1" applyAlignment="1" applyProtection="1">
      <alignment horizontal="distributed" vertical="center"/>
      <protection hidden="1"/>
    </xf>
    <xf numFmtId="0" fontId="13" fillId="0" borderId="60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1" fillId="0" borderId="61" xfId="0" applyFont="1" applyBorder="1" applyAlignment="1" applyProtection="1">
      <alignment horizontal="distributed" vertical="center"/>
      <protection hidden="1"/>
    </xf>
    <xf numFmtId="0" fontId="12" fillId="0" borderId="61" xfId="0" applyFont="1" applyBorder="1" applyAlignment="1" applyProtection="1">
      <alignment horizontal="distributed" vertical="center"/>
      <protection hidden="1"/>
    </xf>
    <xf numFmtId="0" fontId="13" fillId="0" borderId="62" xfId="0" applyFont="1" applyBorder="1" applyAlignment="1" applyProtection="1">
      <alignment horizontal="center" vertical="center"/>
      <protection hidden="1"/>
    </xf>
    <xf numFmtId="0" fontId="10" fillId="0" borderId="63" xfId="0" applyFont="1" applyBorder="1" applyAlignment="1" applyProtection="1">
      <alignment horizontal="center" vertical="center"/>
      <protection hidden="1"/>
    </xf>
    <xf numFmtId="0" fontId="11" fillId="0" borderId="64" xfId="0" applyFont="1" applyBorder="1" applyAlignment="1" applyProtection="1">
      <alignment horizontal="distributed" vertical="center"/>
      <protection hidden="1"/>
    </xf>
    <xf numFmtId="0" fontId="12" fillId="0" borderId="64" xfId="0" applyFont="1" applyBorder="1" applyAlignment="1" applyProtection="1">
      <alignment horizontal="distributed" vertical="center"/>
      <protection hidden="1"/>
    </xf>
    <xf numFmtId="0" fontId="13" fillId="0" borderId="65" xfId="0" applyFont="1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66" xfId="0" applyBorder="1" applyAlignment="1" applyProtection="1">
      <alignment horizontal="center"/>
      <protection hidden="1"/>
    </xf>
    <xf numFmtId="0" fontId="24" fillId="0" borderId="48" xfId="0" applyFont="1" applyBorder="1" applyAlignment="1" applyProtection="1">
      <alignment horizontal="center"/>
      <protection hidden="1"/>
    </xf>
    <xf numFmtId="0" fontId="24" fillId="0" borderId="49" xfId="0" applyFont="1" applyBorder="1" applyAlignment="1" applyProtection="1">
      <alignment horizontal="center"/>
      <protection hidden="1"/>
    </xf>
    <xf numFmtId="0" fontId="24" fillId="0" borderId="67" xfId="0" applyFont="1" applyBorder="1" applyAlignment="1" applyProtection="1">
      <alignment horizontal="center"/>
      <protection hidden="1"/>
    </xf>
    <xf numFmtId="0" fontId="20" fillId="0" borderId="68" xfId="0" applyFont="1" applyBorder="1" applyAlignment="1" applyProtection="1">
      <alignment horizontal="center" vertical="center"/>
      <protection hidden="1"/>
    </xf>
    <xf numFmtId="0" fontId="27" fillId="0" borderId="69" xfId="0" applyFont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protection hidden="1"/>
    </xf>
    <xf numFmtId="0" fontId="18" fillId="0" borderId="57" xfId="0" applyFont="1" applyBorder="1" applyAlignment="1" applyProtection="1">
      <alignment horizontal="center" vertical="center"/>
      <protection locked="0"/>
    </xf>
    <xf numFmtId="0" fontId="18" fillId="2" borderId="0" xfId="0" applyFont="1" applyFill="1" applyProtection="1">
      <alignment vertical="center"/>
      <protection hidden="1"/>
    </xf>
    <xf numFmtId="0" fontId="31" fillId="2" borderId="0" xfId="0" applyFont="1" applyFill="1" applyProtection="1">
      <alignment vertical="center"/>
      <protection hidden="1"/>
    </xf>
    <xf numFmtId="0" fontId="18" fillId="0" borderId="0" xfId="0" applyFont="1">
      <alignment vertical="center"/>
    </xf>
    <xf numFmtId="0" fontId="25" fillId="0" borderId="52" xfId="0" applyFont="1" applyBorder="1" applyAlignment="1" applyProtection="1">
      <alignment horizontal="center" vertical="center" shrinkToFit="1"/>
      <protection locked="0"/>
    </xf>
    <xf numFmtId="0" fontId="37" fillId="2" borderId="0" xfId="0" applyFont="1" applyFill="1" applyProtection="1">
      <alignment vertical="center"/>
      <protection hidden="1"/>
    </xf>
    <xf numFmtId="0" fontId="18" fillId="0" borderId="0" xfId="0" applyFont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/>
      <protection hidden="1"/>
    </xf>
    <xf numFmtId="177" fontId="19" fillId="2" borderId="0" xfId="0" applyNumberFormat="1" applyFont="1" applyFill="1" applyAlignment="1" applyProtection="1">
      <alignment horizontal="center" vertical="center"/>
      <protection hidden="1"/>
    </xf>
    <xf numFmtId="0" fontId="45" fillId="2" borderId="0" xfId="0" applyFont="1" applyFill="1" applyAlignment="1" applyProtection="1">
      <alignment horizontal="center" vertical="center"/>
      <protection hidden="1"/>
    </xf>
    <xf numFmtId="0" fontId="42" fillId="2" borderId="0" xfId="0" applyFont="1" applyFill="1" applyAlignment="1" applyProtection="1">
      <alignment horizontal="center" vertical="center" shrinkToFit="1"/>
      <protection hidden="1"/>
    </xf>
    <xf numFmtId="0" fontId="43" fillId="2" borderId="0" xfId="0" applyFont="1" applyFill="1" applyAlignment="1" applyProtection="1">
      <alignment horizontal="center" vertical="center" shrinkToFit="1"/>
      <protection hidden="1"/>
    </xf>
    <xf numFmtId="0" fontId="44" fillId="2" borderId="0" xfId="0" applyFont="1" applyFill="1" applyAlignment="1" applyProtection="1">
      <alignment vertical="center" shrinkToFit="1"/>
      <protection hidden="1"/>
    </xf>
    <xf numFmtId="0" fontId="45" fillId="2" borderId="0" xfId="0" applyFont="1" applyFill="1" applyAlignment="1" applyProtection="1">
      <alignment horizontal="center" vertical="center" shrinkToFit="1"/>
      <protection hidden="1"/>
    </xf>
    <xf numFmtId="178" fontId="45" fillId="2" borderId="0" xfId="0" applyNumberFormat="1" applyFont="1" applyFill="1" applyAlignment="1" applyProtection="1">
      <alignment horizontal="center" vertical="center" shrinkToFit="1"/>
      <protection hidden="1"/>
    </xf>
    <xf numFmtId="177" fontId="45" fillId="2" borderId="0" xfId="0" applyNumberFormat="1" applyFont="1" applyFill="1" applyAlignment="1" applyProtection="1">
      <alignment horizontal="center" vertical="center" shrinkToFit="1"/>
      <protection hidden="1"/>
    </xf>
    <xf numFmtId="179" fontId="45" fillId="2" borderId="0" xfId="0" applyNumberFormat="1" applyFont="1" applyFill="1" applyAlignment="1" applyProtection="1">
      <alignment horizontal="center" vertical="center" shrinkToFit="1"/>
      <protection hidden="1"/>
    </xf>
    <xf numFmtId="0" fontId="41" fillId="0" borderId="8" xfId="0" applyFont="1" applyBorder="1" applyAlignment="1" applyProtection="1">
      <alignment horizontal="right" vertical="center"/>
      <protection hidden="1"/>
    </xf>
    <xf numFmtId="177" fontId="45" fillId="2" borderId="0" xfId="0" applyNumberFormat="1" applyFont="1" applyFill="1" applyAlignment="1" applyProtection="1">
      <alignment horizontal="center" vertical="center"/>
      <protection hidden="1"/>
    </xf>
    <xf numFmtId="0" fontId="46" fillId="2" borderId="0" xfId="0" applyFont="1" applyFill="1" applyAlignment="1" applyProtection="1">
      <alignment horizontal="right" vertical="center"/>
      <protection hidden="1"/>
    </xf>
    <xf numFmtId="178" fontId="45" fillId="2" borderId="0" xfId="0" applyNumberFormat="1" applyFont="1" applyFill="1" applyAlignment="1" applyProtection="1">
      <alignment horizontal="center" vertical="center"/>
      <protection hidden="1"/>
    </xf>
    <xf numFmtId="0" fontId="22" fillId="0" borderId="116" xfId="0" applyFont="1" applyBorder="1" applyAlignment="1" applyProtection="1">
      <alignment horizontal="center" vertical="center" shrinkToFit="1"/>
      <protection locked="0"/>
    </xf>
    <xf numFmtId="0" fontId="22" fillId="0" borderId="100" xfId="0" applyFont="1" applyBorder="1" applyAlignment="1" applyProtection="1">
      <alignment horizontal="center" vertical="center" shrinkToFit="1"/>
      <protection locked="0"/>
    </xf>
    <xf numFmtId="0" fontId="22" fillId="0" borderId="99" xfId="0" applyFont="1" applyBorder="1" applyAlignment="1" applyProtection="1">
      <alignment vertical="center" shrinkToFit="1"/>
      <protection locked="0"/>
    </xf>
    <xf numFmtId="0" fontId="22" fillId="0" borderId="100" xfId="0" applyFont="1" applyBorder="1" applyAlignment="1" applyProtection="1">
      <alignment vertical="center" shrinkToFit="1"/>
      <protection locked="0"/>
    </xf>
    <xf numFmtId="0" fontId="19" fillId="0" borderId="24" xfId="0" applyFont="1" applyBorder="1" applyAlignment="1" applyProtection="1">
      <alignment horizontal="center" vertical="center" shrinkToFit="1"/>
      <protection locked="0"/>
    </xf>
    <xf numFmtId="178" fontId="19" fillId="0" borderId="24" xfId="0" applyNumberFormat="1" applyFont="1" applyBorder="1" applyAlignment="1" applyProtection="1">
      <alignment horizontal="center" vertical="center" shrinkToFit="1"/>
      <protection locked="0"/>
    </xf>
    <xf numFmtId="177" fontId="19" fillId="0" borderId="24" xfId="0" applyNumberFormat="1" applyFont="1" applyBorder="1" applyAlignment="1" applyProtection="1">
      <alignment horizontal="center" vertical="center" shrinkToFit="1"/>
      <protection locked="0"/>
    </xf>
    <xf numFmtId="179" fontId="19" fillId="0" borderId="28" xfId="0" applyNumberFormat="1" applyFont="1" applyBorder="1" applyAlignment="1" applyProtection="1">
      <alignment horizontal="center" vertical="center" shrinkToFit="1"/>
      <protection locked="0"/>
    </xf>
    <xf numFmtId="0" fontId="22" fillId="0" borderId="101" xfId="0" applyFont="1" applyBorder="1" applyAlignment="1" applyProtection="1">
      <alignment horizontal="center" vertical="center" shrinkToFit="1"/>
      <protection locked="0"/>
    </xf>
    <xf numFmtId="0" fontId="22" fillId="0" borderId="102" xfId="0" applyFont="1" applyBorder="1" applyAlignment="1" applyProtection="1">
      <alignment horizontal="center" vertical="center" shrinkToFit="1"/>
      <protection locked="0"/>
    </xf>
    <xf numFmtId="0" fontId="22" fillId="0" borderId="101" xfId="0" applyFont="1" applyBorder="1" applyAlignment="1" applyProtection="1">
      <alignment vertical="center" shrinkToFit="1"/>
      <protection locked="0"/>
    </xf>
    <xf numFmtId="0" fontId="22" fillId="0" borderId="102" xfId="0" applyFont="1" applyBorder="1" applyAlignment="1" applyProtection="1">
      <alignment vertical="center" shrinkToFit="1"/>
      <protection locked="0"/>
    </xf>
    <xf numFmtId="0" fontId="19" fillId="0" borderId="25" xfId="0" applyFont="1" applyBorder="1" applyAlignment="1" applyProtection="1">
      <alignment horizontal="center" vertical="center" shrinkToFit="1"/>
      <protection locked="0"/>
    </xf>
    <xf numFmtId="178" fontId="19" fillId="0" borderId="25" xfId="0" applyNumberFormat="1" applyFont="1" applyBorder="1" applyAlignment="1" applyProtection="1">
      <alignment horizontal="center" vertical="center" shrinkToFit="1"/>
      <protection locked="0"/>
    </xf>
    <xf numFmtId="177" fontId="19" fillId="0" borderId="25" xfId="0" applyNumberFormat="1" applyFont="1" applyBorder="1" applyAlignment="1" applyProtection="1">
      <alignment horizontal="center" vertical="center" shrinkToFit="1"/>
      <protection locked="0"/>
    </xf>
    <xf numFmtId="179" fontId="19" fillId="0" borderId="29" xfId="0" applyNumberFormat="1" applyFont="1" applyBorder="1" applyAlignment="1" applyProtection="1">
      <alignment horizontal="center" vertical="center" shrinkToFit="1"/>
      <protection locked="0"/>
    </xf>
    <xf numFmtId="0" fontId="22" fillId="0" borderId="99" xfId="0" applyFont="1" applyBorder="1" applyAlignment="1" applyProtection="1">
      <alignment horizontal="center" vertical="center" shrinkToFit="1"/>
      <protection locked="0"/>
    </xf>
    <xf numFmtId="0" fontId="23" fillId="0" borderId="99" xfId="0" applyFont="1" applyBorder="1" applyAlignment="1" applyProtection="1">
      <alignment vertical="center" shrinkToFit="1"/>
      <protection locked="0"/>
    </xf>
    <xf numFmtId="0" fontId="23" fillId="0" borderId="100" xfId="0" applyFont="1" applyBorder="1" applyAlignment="1" applyProtection="1">
      <alignment vertical="center" shrinkToFit="1"/>
      <protection locked="0"/>
    </xf>
    <xf numFmtId="179" fontId="40" fillId="0" borderId="28" xfId="0" applyNumberFormat="1" applyFont="1" applyBorder="1" applyAlignment="1" applyProtection="1">
      <alignment horizontal="center" vertical="center" shrinkToFit="1"/>
      <protection locked="0"/>
    </xf>
    <xf numFmtId="0" fontId="23" fillId="0" borderId="101" xfId="0" applyFont="1" applyBorder="1" applyAlignment="1" applyProtection="1">
      <alignment vertical="center" shrinkToFit="1"/>
      <protection locked="0"/>
    </xf>
    <xf numFmtId="0" fontId="23" fillId="0" borderId="102" xfId="0" applyFont="1" applyBorder="1" applyAlignment="1" applyProtection="1">
      <alignment vertical="center" shrinkToFit="1"/>
      <protection locked="0"/>
    </xf>
    <xf numFmtId="0" fontId="23" fillId="0" borderId="107" xfId="0" applyFont="1" applyBorder="1" applyAlignment="1" applyProtection="1">
      <alignment vertical="center" shrinkToFit="1"/>
      <protection locked="0"/>
    </xf>
    <xf numFmtId="0" fontId="23" fillId="0" borderId="108" xfId="0" applyFont="1" applyBorder="1" applyAlignment="1" applyProtection="1">
      <alignment vertical="center" shrinkToFit="1"/>
      <protection locked="0"/>
    </xf>
    <xf numFmtId="0" fontId="19" fillId="0" borderId="26" xfId="0" applyFont="1" applyBorder="1" applyAlignment="1" applyProtection="1">
      <alignment horizontal="center" vertical="center" shrinkToFit="1"/>
      <protection locked="0"/>
    </xf>
    <xf numFmtId="178" fontId="19" fillId="0" borderId="26" xfId="0" applyNumberFormat="1" applyFont="1" applyBorder="1" applyAlignment="1" applyProtection="1">
      <alignment horizontal="center" vertical="center" shrinkToFit="1"/>
      <protection locked="0"/>
    </xf>
    <xf numFmtId="177" fontId="19" fillId="0" borderId="26" xfId="0" applyNumberFormat="1" applyFont="1" applyBorder="1" applyAlignment="1" applyProtection="1">
      <alignment horizontal="center" vertical="center" shrinkToFit="1"/>
      <protection locked="0"/>
    </xf>
    <xf numFmtId="179" fontId="19" fillId="0" borderId="30" xfId="0" applyNumberFormat="1" applyFont="1" applyBorder="1" applyAlignment="1" applyProtection="1">
      <alignment horizontal="center" vertical="center" shrinkToFit="1"/>
      <protection locked="0"/>
    </xf>
    <xf numFmtId="0" fontId="22" fillId="0" borderId="103" xfId="0" applyFont="1" applyBorder="1" applyAlignment="1" applyProtection="1">
      <alignment horizontal="center" vertical="center" shrinkToFit="1"/>
      <protection locked="0"/>
    </xf>
    <xf numFmtId="0" fontId="22" fillId="0" borderId="104" xfId="0" applyFont="1" applyBorder="1" applyAlignment="1" applyProtection="1">
      <alignment horizontal="center" vertical="center" shrinkToFit="1"/>
      <protection locked="0"/>
    </xf>
    <xf numFmtId="0" fontId="23" fillId="0" borderId="103" xfId="0" applyFont="1" applyBorder="1" applyAlignment="1" applyProtection="1">
      <alignment vertical="center" shrinkToFit="1"/>
      <protection locked="0"/>
    </xf>
    <xf numFmtId="0" fontId="23" fillId="0" borderId="104" xfId="0" applyFont="1" applyBorder="1" applyAlignment="1" applyProtection="1">
      <alignment vertical="center" shrinkToFit="1"/>
      <protection locked="0"/>
    </xf>
    <xf numFmtId="0" fontId="19" fillId="0" borderId="27" xfId="0" applyFont="1" applyBorder="1" applyAlignment="1" applyProtection="1">
      <alignment horizontal="center" vertical="center" shrinkToFit="1"/>
      <protection locked="0"/>
    </xf>
    <xf numFmtId="178" fontId="19" fillId="0" borderId="27" xfId="0" applyNumberFormat="1" applyFont="1" applyBorder="1" applyAlignment="1" applyProtection="1">
      <alignment horizontal="center" vertical="center" shrinkToFit="1"/>
      <protection locked="0"/>
    </xf>
    <xf numFmtId="177" fontId="19" fillId="0" borderId="27" xfId="0" applyNumberFormat="1" applyFont="1" applyBorder="1" applyAlignment="1" applyProtection="1">
      <alignment horizontal="center" vertical="center" shrinkToFit="1"/>
      <protection locked="0"/>
    </xf>
    <xf numFmtId="179" fontId="19" fillId="0" borderId="113" xfId="0" applyNumberFormat="1" applyFont="1" applyBorder="1" applyAlignment="1" applyProtection="1">
      <alignment horizontal="center" vertical="center" shrinkToFit="1"/>
      <protection locked="0"/>
    </xf>
    <xf numFmtId="0" fontId="22" fillId="0" borderId="105" xfId="0" applyFont="1" applyBorder="1" applyAlignment="1" applyProtection="1">
      <alignment horizontal="center" vertical="center" shrinkToFit="1"/>
      <protection locked="0"/>
    </xf>
    <xf numFmtId="0" fontId="22" fillId="0" borderId="106" xfId="0" applyFont="1" applyBorder="1" applyAlignment="1" applyProtection="1">
      <alignment horizontal="center" vertical="center" shrinkToFit="1"/>
      <protection locked="0"/>
    </xf>
    <xf numFmtId="0" fontId="23" fillId="0" borderId="56" xfId="0" applyFont="1" applyBorder="1" applyAlignment="1" applyProtection="1">
      <alignment horizontal="center" vertical="center" shrinkToFit="1"/>
      <protection locked="0"/>
    </xf>
    <xf numFmtId="178" fontId="23" fillId="0" borderId="56" xfId="0" applyNumberFormat="1" applyFont="1" applyBorder="1" applyAlignment="1" applyProtection="1">
      <alignment horizontal="center" vertical="center" shrinkToFit="1"/>
      <protection locked="0"/>
    </xf>
    <xf numFmtId="177" fontId="19" fillId="0" borderId="57" xfId="0" applyNumberFormat="1" applyFont="1" applyBorder="1" applyAlignment="1" applyProtection="1">
      <alignment horizontal="center" vertical="center" shrinkToFit="1"/>
      <protection locked="0"/>
    </xf>
    <xf numFmtId="0" fontId="22" fillId="0" borderId="17" xfId="0" applyFont="1" applyBorder="1" applyProtection="1">
      <alignment vertical="center"/>
      <protection locked="0"/>
    </xf>
    <xf numFmtId="0" fontId="19" fillId="0" borderId="109" xfId="0" applyFont="1" applyBorder="1" applyAlignment="1">
      <alignment horizontal="center" vertical="center"/>
    </xf>
    <xf numFmtId="0" fontId="31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9" fillId="0" borderId="36" xfId="0" applyFont="1" applyBorder="1" applyAlignment="1">
      <alignment horizontal="center" vertical="center"/>
    </xf>
    <xf numFmtId="0" fontId="18" fillId="0" borderId="2" xfId="0" applyFont="1" applyBorder="1">
      <alignment vertical="center"/>
    </xf>
    <xf numFmtId="0" fontId="18" fillId="0" borderId="1" xfId="0" applyFont="1" applyBorder="1">
      <alignment vertical="center"/>
    </xf>
    <xf numFmtId="0" fontId="19" fillId="0" borderId="3" xfId="0" applyFont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33" fillId="2" borderId="0" xfId="0" applyFont="1" applyFill="1">
      <alignment vertical="center"/>
    </xf>
    <xf numFmtId="0" fontId="14" fillId="0" borderId="54" xfId="0" applyFont="1" applyBorder="1" applyAlignment="1">
      <alignment vertical="center" wrapText="1"/>
    </xf>
    <xf numFmtId="0" fontId="14" fillId="0" borderId="73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38" fillId="2" borderId="0" xfId="0" applyFont="1" applyFill="1">
      <alignment vertical="center"/>
    </xf>
    <xf numFmtId="0" fontId="19" fillId="0" borderId="3" xfId="0" applyFont="1" applyBorder="1" applyAlignment="1">
      <alignment horizontal="center" vertical="center" shrinkToFit="1"/>
    </xf>
    <xf numFmtId="0" fontId="14" fillId="0" borderId="51" xfId="0" applyFont="1" applyBorder="1" applyAlignment="1">
      <alignment vertical="center" wrapText="1"/>
    </xf>
    <xf numFmtId="0" fontId="25" fillId="0" borderId="51" xfId="0" applyFont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18" fillId="3" borderId="0" xfId="0" applyFont="1" applyFill="1">
      <alignment vertical="center"/>
    </xf>
    <xf numFmtId="0" fontId="19" fillId="0" borderId="78" xfId="0" applyFont="1" applyBorder="1" applyAlignment="1">
      <alignment horizontal="center" vertical="center"/>
    </xf>
    <xf numFmtId="0" fontId="25" fillId="0" borderId="51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19" fillId="0" borderId="35" xfId="0" applyFont="1" applyBorder="1" applyAlignment="1">
      <alignment horizontal="center" vertical="center" shrinkToFit="1"/>
    </xf>
    <xf numFmtId="0" fontId="18" fillId="0" borderId="122" xfId="0" applyFont="1" applyBorder="1">
      <alignment vertical="center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1" fillId="0" borderId="6" xfId="0" applyFont="1" applyBorder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37" fillId="2" borderId="0" xfId="0" applyFont="1" applyFill="1">
      <alignment vertical="center"/>
    </xf>
    <xf numFmtId="0" fontId="18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7" xfId="0" applyFont="1" applyBorder="1">
      <alignment vertical="center"/>
    </xf>
    <xf numFmtId="0" fontId="19" fillId="0" borderId="7" xfId="0" applyFont="1" applyBorder="1" applyAlignment="1">
      <alignment horizontal="center" vertical="center"/>
    </xf>
    <xf numFmtId="177" fontId="19" fillId="0" borderId="7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177" fontId="19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shrinkToFit="1"/>
    </xf>
    <xf numFmtId="0" fontId="23" fillId="2" borderId="0" xfId="0" applyFont="1" applyFill="1" applyAlignment="1">
      <alignment vertical="center" shrinkToFit="1"/>
    </xf>
    <xf numFmtId="0" fontId="19" fillId="2" borderId="0" xfId="0" applyFont="1" applyFill="1" applyAlignment="1">
      <alignment horizontal="center" vertical="center" shrinkToFit="1"/>
    </xf>
    <xf numFmtId="178" fontId="19" fillId="2" borderId="0" xfId="0" applyNumberFormat="1" applyFont="1" applyFill="1" applyAlignment="1">
      <alignment horizontal="center" vertical="center" shrinkToFit="1"/>
    </xf>
    <xf numFmtId="177" fontId="19" fillId="2" borderId="0" xfId="0" applyNumberFormat="1" applyFont="1" applyFill="1" applyAlignment="1">
      <alignment horizontal="center" vertical="center" shrinkToFit="1"/>
    </xf>
    <xf numFmtId="179" fontId="19" fillId="2" borderId="0" xfId="0" applyNumberFormat="1" applyFont="1" applyFill="1" applyAlignment="1">
      <alignment horizontal="center" vertical="center" shrinkToFit="1"/>
    </xf>
    <xf numFmtId="0" fontId="26" fillId="0" borderId="53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178" fontId="19" fillId="0" borderId="0" xfId="0" applyNumberFormat="1" applyFont="1" applyAlignment="1">
      <alignment horizontal="center" vertical="center"/>
    </xf>
    <xf numFmtId="177" fontId="19" fillId="0" borderId="73" xfId="0" applyNumberFormat="1" applyFont="1" applyBorder="1" applyAlignment="1">
      <alignment horizontal="center" vertical="center"/>
    </xf>
    <xf numFmtId="0" fontId="31" fillId="3" borderId="0" xfId="0" applyFont="1" applyFill="1">
      <alignment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>
      <alignment vertical="center"/>
    </xf>
    <xf numFmtId="178" fontId="19" fillId="2" borderId="0" xfId="0" applyNumberFormat="1" applyFont="1" applyFill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3" fillId="2" borderId="0" xfId="0" applyFont="1" applyFill="1" applyAlignment="1">
      <alignment horizontal="center" vertical="center" shrinkToFit="1"/>
    </xf>
    <xf numFmtId="178" fontId="23" fillId="2" borderId="0" xfId="0" applyNumberFormat="1" applyFont="1" applyFill="1" applyAlignment="1">
      <alignment horizontal="center" vertical="center" shrinkToFit="1"/>
    </xf>
    <xf numFmtId="14" fontId="18" fillId="0" borderId="0" xfId="0" applyNumberFormat="1" applyFont="1">
      <alignment vertical="center"/>
    </xf>
    <xf numFmtId="0" fontId="20" fillId="3" borderId="0" xfId="0" applyFont="1" applyFill="1" applyAlignment="1"/>
    <xf numFmtId="0" fontId="2" fillId="0" borderId="125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0" fontId="47" fillId="0" borderId="23" xfId="0" applyFont="1" applyBorder="1" applyAlignment="1" applyProtection="1">
      <alignment horizontal="center" vertical="center" wrapText="1" shrinkToFit="1"/>
      <protection hidden="1"/>
    </xf>
    <xf numFmtId="0" fontId="48" fillId="0" borderId="0" xfId="0" applyFont="1" applyAlignment="1" applyProtection="1">
      <alignment horizontal="center"/>
      <protection hidden="1"/>
    </xf>
    <xf numFmtId="176" fontId="18" fillId="0" borderId="0" xfId="0" applyNumberFormat="1" applyFont="1" applyAlignment="1">
      <alignment horizontal="left" vertical="center"/>
    </xf>
    <xf numFmtId="0" fontId="19" fillId="2" borderId="0" xfId="0" applyFont="1" applyFill="1" applyAlignment="1">
      <alignment horizontal="center" vertical="center" shrinkToFit="1"/>
    </xf>
    <xf numFmtId="0" fontId="18" fillId="0" borderId="81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0" fillId="0" borderId="3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5" fillId="0" borderId="17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horizontal="center" vertical="center"/>
    </xf>
    <xf numFmtId="0" fontId="22" fillId="0" borderId="17" xfId="0" applyFont="1" applyBorder="1" applyAlignment="1" applyProtection="1">
      <alignment horizontal="right" vertical="center" shrinkToFit="1"/>
      <protection locked="0"/>
    </xf>
    <xf numFmtId="0" fontId="18" fillId="0" borderId="72" xfId="0" applyFont="1" applyBorder="1" applyAlignment="1" applyProtection="1">
      <alignment horizontal="center" vertical="top"/>
      <protection locked="0"/>
    </xf>
    <xf numFmtId="0" fontId="18" fillId="0" borderId="73" xfId="0" applyFont="1" applyBorder="1" applyAlignment="1" applyProtection="1">
      <alignment horizontal="center" vertical="top"/>
      <protection locked="0"/>
    </xf>
    <xf numFmtId="0" fontId="18" fillId="0" borderId="43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 vertical="top"/>
      <protection locked="0"/>
    </xf>
    <xf numFmtId="0" fontId="18" fillId="0" borderId="75" xfId="0" applyFont="1" applyBorder="1" applyAlignment="1" applyProtection="1">
      <alignment horizontal="center" vertical="top"/>
      <protection locked="0"/>
    </xf>
    <xf numFmtId="0" fontId="18" fillId="0" borderId="1" xfId="0" applyFont="1" applyBorder="1" applyAlignment="1" applyProtection="1">
      <alignment horizontal="center" vertical="top"/>
      <protection locked="0"/>
    </xf>
    <xf numFmtId="0" fontId="19" fillId="0" borderId="112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 vertical="center"/>
    </xf>
    <xf numFmtId="0" fontId="22" fillId="0" borderId="77" xfId="0" applyFont="1" applyBorder="1" applyAlignment="1">
      <alignment horizontal="center" vertical="center"/>
    </xf>
    <xf numFmtId="0" fontId="18" fillId="0" borderId="70" xfId="0" applyFont="1" applyBorder="1" applyAlignment="1" applyProtection="1">
      <alignment horizontal="center" vertical="center"/>
      <protection hidden="1"/>
    </xf>
    <xf numFmtId="0" fontId="18" fillId="0" borderId="71" xfId="0" applyFont="1" applyBorder="1" applyAlignment="1" applyProtection="1">
      <alignment horizontal="center" vertical="center"/>
      <protection hidden="1"/>
    </xf>
    <xf numFmtId="0" fontId="19" fillId="2" borderId="0" xfId="0" applyFont="1" applyFill="1" applyAlignment="1">
      <alignment horizontal="center" vertical="center"/>
    </xf>
    <xf numFmtId="0" fontId="18" fillId="0" borderId="70" xfId="0" applyFont="1" applyBorder="1" applyAlignment="1" applyProtection="1">
      <alignment horizontal="center" vertical="center" shrinkToFit="1"/>
      <protection locked="0"/>
    </xf>
    <xf numFmtId="0" fontId="18" fillId="0" borderId="71" xfId="0" applyFont="1" applyBorder="1" applyAlignment="1" applyProtection="1">
      <alignment horizontal="center" vertical="center" shrinkToFit="1"/>
      <protection locked="0"/>
    </xf>
    <xf numFmtId="0" fontId="18" fillId="0" borderId="26" xfId="0" applyFont="1" applyBorder="1" applyAlignment="1" applyProtection="1">
      <alignment horizontal="center" vertical="center" shrinkToFit="1"/>
      <protection locked="0"/>
    </xf>
    <xf numFmtId="0" fontId="18" fillId="0" borderId="30" xfId="0" applyFont="1" applyBorder="1" applyAlignment="1" applyProtection="1">
      <alignment horizontal="center" vertical="center" shrinkToFit="1"/>
      <protection locked="0"/>
    </xf>
    <xf numFmtId="0" fontId="18" fillId="0" borderId="34" xfId="0" applyFont="1" applyBorder="1" applyAlignment="1" applyProtection="1">
      <alignment horizontal="center" vertical="center" shrinkToFit="1"/>
      <protection locked="0"/>
    </xf>
    <xf numFmtId="0" fontId="18" fillId="0" borderId="114" xfId="0" applyFont="1" applyBorder="1" applyAlignment="1" applyProtection="1">
      <alignment horizontal="center" vertical="center" shrinkToFit="1"/>
      <protection locked="0"/>
    </xf>
    <xf numFmtId="0" fontId="34" fillId="0" borderId="0" xfId="0" applyFont="1" applyAlignment="1" applyProtection="1">
      <alignment horizontal="right" vertical="top"/>
      <protection hidden="1"/>
    </xf>
    <xf numFmtId="0" fontId="18" fillId="0" borderId="115" xfId="0" applyFont="1" applyBorder="1" applyAlignment="1" applyProtection="1">
      <alignment horizontal="center" vertical="center" shrinkToFit="1"/>
      <protection locked="0"/>
    </xf>
    <xf numFmtId="0" fontId="18" fillId="0" borderId="111" xfId="0" applyFont="1" applyBorder="1" applyAlignment="1" applyProtection="1">
      <alignment horizontal="center" vertical="center" shrinkToFit="1"/>
      <protection locked="0"/>
    </xf>
    <xf numFmtId="0" fontId="14" fillId="0" borderId="51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8" fillId="0" borderId="58" xfId="0" applyFont="1" applyBorder="1" applyAlignment="1" applyProtection="1">
      <alignment horizontal="center" vertical="center" shrinkToFit="1"/>
      <protection locked="0"/>
    </xf>
    <xf numFmtId="0" fontId="18" fillId="0" borderId="118" xfId="0" applyFont="1" applyBorder="1" applyAlignment="1" applyProtection="1">
      <alignment horizontal="center" vertical="center" shrinkToFit="1"/>
      <protection locked="0"/>
    </xf>
    <xf numFmtId="0" fontId="19" fillId="0" borderId="76" xfId="0" applyFont="1" applyBorder="1" applyAlignment="1">
      <alignment horizontal="center" vertical="center"/>
    </xf>
    <xf numFmtId="0" fontId="19" fillId="0" borderId="110" xfId="0" applyFont="1" applyBorder="1" applyAlignment="1">
      <alignment horizontal="center" vertical="center"/>
    </xf>
    <xf numFmtId="0" fontId="25" fillId="0" borderId="43" xfId="0" applyFont="1" applyBorder="1" applyAlignment="1" applyProtection="1">
      <alignment horizontal="center" vertical="center" shrinkToFit="1"/>
      <protection hidden="1"/>
    </xf>
    <xf numFmtId="0" fontId="25" fillId="0" borderId="0" xfId="0" applyFont="1" applyAlignment="1" applyProtection="1">
      <alignment horizontal="center" vertical="center" shrinkToFit="1"/>
      <protection hidden="1"/>
    </xf>
    <xf numFmtId="0" fontId="19" fillId="0" borderId="79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49" fontId="25" fillId="0" borderId="121" xfId="0" applyNumberFormat="1" applyFont="1" applyBorder="1" applyAlignment="1" applyProtection="1">
      <alignment horizontal="center" vertical="center"/>
      <protection locked="0"/>
    </xf>
    <xf numFmtId="49" fontId="25" fillId="0" borderId="68" xfId="0" applyNumberFormat="1" applyFont="1" applyBorder="1" applyAlignment="1" applyProtection="1">
      <alignment horizontal="center" vertical="center"/>
      <protection locked="0"/>
    </xf>
    <xf numFmtId="0" fontId="25" fillId="0" borderId="119" xfId="0" applyFont="1" applyBorder="1" applyAlignment="1">
      <alignment horizontal="center" vertical="center"/>
    </xf>
    <xf numFmtId="0" fontId="25" fillId="0" borderId="12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179" fontId="19" fillId="0" borderId="7" xfId="0" applyNumberFormat="1" applyFont="1" applyBorder="1" applyAlignment="1">
      <alignment horizontal="center" vertical="center" shrinkToFit="1"/>
    </xf>
    <xf numFmtId="0" fontId="19" fillId="0" borderId="117" xfId="0" applyFont="1" applyBorder="1" applyAlignment="1">
      <alignment horizontal="center" vertical="center" shrinkToFit="1"/>
    </xf>
    <xf numFmtId="0" fontId="20" fillId="0" borderId="112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27" fillId="0" borderId="82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179" fontId="19" fillId="0" borderId="77" xfId="0" applyNumberFormat="1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/>
    </xf>
    <xf numFmtId="0" fontId="9" fillId="0" borderId="87" xfId="0" applyFont="1" applyBorder="1" applyAlignment="1" applyProtection="1">
      <alignment horizontal="center" vertical="center" textRotation="255"/>
      <protection hidden="1"/>
    </xf>
    <xf numFmtId="0" fontId="9" fillId="0" borderId="38" xfId="0" applyFont="1" applyBorder="1" applyAlignment="1" applyProtection="1">
      <alignment horizontal="center" vertical="center" textRotation="255"/>
      <protection hidden="1"/>
    </xf>
    <xf numFmtId="0" fontId="8" fillId="0" borderId="84" xfId="0" applyFont="1" applyBorder="1" applyAlignment="1" applyProtection="1">
      <alignment horizontal="center" vertical="center"/>
      <protection hidden="1"/>
    </xf>
    <xf numFmtId="0" fontId="8" fillId="0" borderId="85" xfId="0" applyFont="1" applyBorder="1" applyAlignment="1" applyProtection="1">
      <alignment horizontal="center" vertical="center"/>
      <protection hidden="1"/>
    </xf>
    <xf numFmtId="0" fontId="8" fillId="0" borderId="86" xfId="0" applyFont="1" applyBorder="1" applyAlignment="1" applyProtection="1">
      <alignment horizontal="center" vertical="center"/>
      <protection hidden="1"/>
    </xf>
    <xf numFmtId="0" fontId="8" fillId="0" borderId="31" xfId="0" applyFont="1" applyBorder="1" applyAlignment="1" applyProtection="1">
      <alignment horizontal="center" vertical="center"/>
      <protection hidden="1"/>
    </xf>
    <xf numFmtId="0" fontId="13" fillId="0" borderId="31" xfId="0" applyFont="1" applyBorder="1" applyAlignment="1" applyProtection="1">
      <alignment horizontal="center" vertical="center" wrapText="1" shrinkToFit="1"/>
      <protection hidden="1"/>
    </xf>
    <xf numFmtId="0" fontId="13" fillId="0" borderId="70" xfId="0" applyFont="1" applyBorder="1" applyAlignment="1" applyProtection="1">
      <alignment horizontal="center" vertical="center" wrapText="1" shrinkToFit="1"/>
      <protection hidden="1"/>
    </xf>
    <xf numFmtId="0" fontId="8" fillId="0" borderId="31" xfId="0" applyFont="1" applyBorder="1" applyAlignment="1" applyProtection="1">
      <alignment horizontal="center" vertical="center" shrinkToFit="1"/>
      <protection hidden="1"/>
    </xf>
    <xf numFmtId="0" fontId="8" fillId="0" borderId="123" xfId="0" applyFont="1" applyBorder="1" applyAlignment="1" applyProtection="1">
      <alignment horizontal="center" vertical="center" shrinkToFit="1"/>
      <protection hidden="1"/>
    </xf>
    <xf numFmtId="0" fontId="8" fillId="0" borderId="70" xfId="0" applyFont="1" applyBorder="1" applyAlignment="1" applyProtection="1">
      <alignment horizontal="center" vertical="center"/>
      <protection hidden="1"/>
    </xf>
    <xf numFmtId="0" fontId="8" fillId="0" borderId="70" xfId="0" applyFont="1" applyBorder="1" applyAlignment="1" applyProtection="1">
      <alignment horizontal="center" vertical="center" shrinkToFit="1"/>
      <protection hidden="1"/>
    </xf>
    <xf numFmtId="0" fontId="8" fillId="0" borderId="124" xfId="0" applyFont="1" applyBorder="1" applyAlignment="1" applyProtection="1">
      <alignment horizontal="center" vertical="center" shrinkToFit="1"/>
      <protection hidden="1"/>
    </xf>
    <xf numFmtId="180" fontId="40" fillId="0" borderId="70" xfId="0" applyNumberFormat="1" applyFont="1" applyBorder="1" applyAlignment="1" applyProtection="1">
      <alignment horizontal="center" vertical="center"/>
      <protection hidden="1"/>
    </xf>
    <xf numFmtId="0" fontId="40" fillId="0" borderId="70" xfId="0" applyFont="1" applyBorder="1" applyAlignment="1" applyProtection="1">
      <alignment horizontal="center" vertical="center"/>
      <protection hidden="1"/>
    </xf>
    <xf numFmtId="0" fontId="40" fillId="0" borderId="124" xfId="0" applyFont="1" applyBorder="1" applyAlignment="1" applyProtection="1">
      <alignment horizontal="center" vertical="center"/>
      <protection hidden="1"/>
    </xf>
    <xf numFmtId="0" fontId="8" fillId="0" borderId="91" xfId="0" applyFont="1" applyBorder="1" applyAlignment="1" applyProtection="1">
      <alignment horizontal="center" vertical="center"/>
      <protection hidden="1"/>
    </xf>
    <xf numFmtId="0" fontId="17" fillId="0" borderId="88" xfId="0" applyFont="1" applyBorder="1" applyAlignment="1" applyProtection="1">
      <alignment horizontal="center" vertical="center"/>
      <protection hidden="1"/>
    </xf>
    <xf numFmtId="0" fontId="17" fillId="0" borderId="89" xfId="0" applyFont="1" applyBorder="1" applyAlignment="1" applyProtection="1">
      <alignment horizontal="center" vertical="center"/>
      <protection hidden="1"/>
    </xf>
    <xf numFmtId="0" fontId="9" fillId="0" borderId="90" xfId="0" applyFont="1" applyBorder="1" applyAlignment="1" applyProtection="1">
      <alignment horizontal="center" vertical="center" textRotation="255"/>
      <protection hidden="1"/>
    </xf>
    <xf numFmtId="0" fontId="9" fillId="0" borderId="44" xfId="0" applyFont="1" applyBorder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center" vertical="center"/>
      <protection hidden="1"/>
    </xf>
    <xf numFmtId="0" fontId="9" fillId="0" borderId="21" xfId="0" applyFont="1" applyBorder="1" applyAlignment="1" applyProtection="1">
      <alignment horizontal="center" vertical="center"/>
      <protection hidden="1"/>
    </xf>
    <xf numFmtId="0" fontId="8" fillId="0" borderId="32" xfId="0" applyFont="1" applyBorder="1" applyAlignment="1" applyProtection="1">
      <alignment horizontal="center" vertical="center" shrinkToFit="1"/>
      <protection hidden="1"/>
    </xf>
    <xf numFmtId="0" fontId="8" fillId="0" borderId="33" xfId="0" applyFont="1" applyBorder="1" applyAlignment="1" applyProtection="1">
      <alignment horizontal="center" vertical="center" shrinkToFit="1"/>
      <protection hidden="1"/>
    </xf>
    <xf numFmtId="0" fontId="8" fillId="0" borderId="83" xfId="0" applyFont="1" applyBorder="1" applyAlignment="1" applyProtection="1">
      <alignment horizontal="center" vertical="center" shrinkToFit="1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horizontal="center" vertical="center"/>
      <protection hidden="1"/>
    </xf>
    <xf numFmtId="0" fontId="8" fillId="0" borderId="92" xfId="0" applyFont="1" applyBorder="1" applyAlignment="1" applyProtection="1">
      <alignment horizontal="center" vertical="center"/>
      <protection hidden="1"/>
    </xf>
    <xf numFmtId="0" fontId="6" fillId="0" borderId="93" xfId="0" applyFont="1" applyBorder="1" applyAlignment="1" applyProtection="1">
      <alignment horizontal="center" vertical="center" wrapText="1"/>
      <protection hidden="1"/>
    </xf>
    <xf numFmtId="0" fontId="6" fillId="0" borderId="94" xfId="0" applyFont="1" applyBorder="1" applyAlignment="1" applyProtection="1">
      <alignment horizontal="center" vertical="center" wrapText="1"/>
      <protection hidden="1"/>
    </xf>
    <xf numFmtId="0" fontId="6" fillId="0" borderId="95" xfId="0" applyFont="1" applyBorder="1" applyAlignment="1" applyProtection="1">
      <alignment horizontal="center" vertical="center" wrapText="1"/>
      <protection hidden="1"/>
    </xf>
    <xf numFmtId="0" fontId="17" fillId="0" borderId="96" xfId="0" applyFont="1" applyBorder="1" applyAlignment="1" applyProtection="1">
      <alignment horizontal="center" vertical="center"/>
      <protection hidden="1"/>
    </xf>
    <xf numFmtId="0" fontId="17" fillId="0" borderId="97" xfId="0" applyFont="1" applyBorder="1" applyAlignment="1" applyProtection="1">
      <alignment horizontal="center" vertical="center"/>
      <protection hidden="1"/>
    </xf>
    <xf numFmtId="0" fontId="17" fillId="0" borderId="98" xfId="0" applyFont="1" applyBorder="1" applyAlignment="1" applyProtection="1">
      <alignment horizontal="center" vertical="center"/>
      <protection hidden="1"/>
    </xf>
    <xf numFmtId="0" fontId="17" fillId="0" borderId="92" xfId="0" applyFont="1" applyBorder="1" applyAlignment="1" applyProtection="1">
      <alignment horizontal="center" vertical="center"/>
      <protection hidden="1"/>
    </xf>
  </cellXfs>
  <cellStyles count="3">
    <cellStyle name="桁区切り 6" xfId="2" xr:uid="{00000000-0005-0000-0000-000000000000}"/>
    <cellStyle name="標準" xfId="0" builtinId="0"/>
    <cellStyle name="標準 2" xfId="1" xr:uid="{00000000-0005-0000-0000-000002000000}"/>
  </cellStyles>
  <dxfs count="2">
    <dxf>
      <fill>
        <patternFill>
          <bgColor rgb="FFCCFF99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colors>
    <mruColors>
      <color rgb="FF003300"/>
      <color rgb="FFFF00FF"/>
      <color rgb="FFCCFF99"/>
      <color rgb="FFFF9999"/>
      <color rgb="FF2B1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39"/>
  <sheetViews>
    <sheetView showGridLines="0" showZeros="0" tabSelected="1" zoomScaleNormal="100" workbookViewId="0">
      <selection activeCell="B5" sqref="B5:C5"/>
    </sheetView>
  </sheetViews>
  <sheetFormatPr defaultColWidth="9" defaultRowHeight="13.5" x14ac:dyDescent="0.15"/>
  <cols>
    <col min="1" max="1" width="8.375" style="131" customWidth="1"/>
    <col min="2" max="2" width="9" style="131" customWidth="1"/>
    <col min="3" max="3" width="9.5" style="131" customWidth="1"/>
    <col min="4" max="4" width="10.625" style="131" customWidth="1"/>
    <col min="5" max="5" width="10.875" style="131" customWidth="1"/>
    <col min="6" max="6" width="7.375" style="131" customWidth="1"/>
    <col min="7" max="7" width="13.75" style="160" customWidth="1"/>
    <col min="8" max="8" width="9.5" style="131" customWidth="1"/>
    <col min="9" max="9" width="6.625" style="131" customWidth="1"/>
    <col min="10" max="10" width="6.125" style="131" customWidth="1"/>
    <col min="11" max="15" width="3.625" style="130" customWidth="1"/>
    <col min="16" max="16" width="4.375" style="130" customWidth="1"/>
    <col min="17" max="17" width="3.625" style="130" customWidth="1"/>
    <col min="18" max="22" width="9" style="130"/>
    <col min="23" max="16384" width="9" style="131"/>
  </cols>
  <sheetData>
    <row r="1" spans="1:24" ht="18.75" customHeight="1" thickBot="1" x14ac:dyDescent="0.2">
      <c r="A1" s="129" t="s">
        <v>102</v>
      </c>
      <c r="B1" s="66"/>
      <c r="C1" s="69"/>
      <c r="D1" s="69"/>
      <c r="E1" s="69"/>
      <c r="F1" s="69"/>
      <c r="G1" s="72"/>
      <c r="H1" s="69"/>
      <c r="I1" s="69"/>
      <c r="J1" s="69"/>
      <c r="W1" s="130"/>
    </row>
    <row r="2" spans="1:24" ht="18" customHeight="1" thickBot="1" x14ac:dyDescent="0.2">
      <c r="A2" s="132" t="s">
        <v>1</v>
      </c>
      <c r="B2" s="218" t="s">
        <v>20</v>
      </c>
      <c r="C2" s="219"/>
      <c r="D2" s="133"/>
      <c r="E2" s="134"/>
      <c r="F2" s="134"/>
      <c r="G2" s="72"/>
      <c r="H2" s="229" t="str">
        <f>IF(B1="","",VLOOKUP(B1,学校番号!A2:C65,1,FALSE))</f>
        <v/>
      </c>
      <c r="I2" s="229"/>
      <c r="J2" s="229"/>
      <c r="W2" s="130"/>
    </row>
    <row r="3" spans="1:24" ht="24" customHeight="1" thickBot="1" x14ac:dyDescent="0.2">
      <c r="A3" s="135" t="s">
        <v>0</v>
      </c>
      <c r="B3" s="238" t="str">
        <f>IF(B1="","",VLOOKUP(B1,学校番号!A2:C65,3,FALSE))</f>
        <v/>
      </c>
      <c r="C3" s="239"/>
      <c r="D3" s="239"/>
      <c r="E3" s="239"/>
      <c r="F3" s="70"/>
      <c r="G3" s="136"/>
      <c r="H3" s="229"/>
      <c r="I3" s="229"/>
      <c r="J3" s="229"/>
      <c r="K3" s="137" t="s">
        <v>34</v>
      </c>
      <c r="W3" s="130"/>
    </row>
    <row r="4" spans="1:24" ht="18.75" customHeight="1" x14ac:dyDescent="0.15">
      <c r="A4" s="135" t="s">
        <v>3</v>
      </c>
      <c r="B4" s="220" t="str">
        <f>IF(B1="","",VLOOKUP(B1,学校番号!A2:C65,2,FALSE))</f>
        <v/>
      </c>
      <c r="C4" s="221"/>
      <c r="D4" s="138"/>
      <c r="E4" s="139"/>
      <c r="F4" s="139"/>
      <c r="G4" s="140"/>
      <c r="H4" s="229"/>
      <c r="I4" s="229"/>
      <c r="J4" s="229"/>
      <c r="K4" s="141"/>
      <c r="W4" s="130"/>
    </row>
    <row r="5" spans="1:24" ht="18.75" customHeight="1" x14ac:dyDescent="0.15">
      <c r="A5" s="142" t="s">
        <v>169</v>
      </c>
      <c r="B5" s="223"/>
      <c r="C5" s="224"/>
      <c r="D5" s="143"/>
      <c r="E5" s="140"/>
      <c r="F5" s="140"/>
      <c r="G5" s="140"/>
      <c r="H5" s="229"/>
      <c r="I5" s="229"/>
      <c r="J5" s="229"/>
      <c r="K5" s="141" t="s">
        <v>159</v>
      </c>
      <c r="W5" s="130"/>
    </row>
    <row r="6" spans="1:24" ht="18.75" customHeight="1" x14ac:dyDescent="0.15">
      <c r="A6" s="240" t="s">
        <v>2</v>
      </c>
      <c r="B6" s="234"/>
      <c r="C6" s="235"/>
      <c r="D6" s="232" t="s">
        <v>186</v>
      </c>
      <c r="E6" s="233"/>
      <c r="F6" s="233"/>
      <c r="G6" s="233"/>
      <c r="H6" s="233"/>
      <c r="I6" s="233"/>
      <c r="J6" s="233"/>
      <c r="K6" s="141" t="s">
        <v>166</v>
      </c>
      <c r="W6" s="130"/>
    </row>
    <row r="7" spans="1:24" ht="18.75" customHeight="1" x14ac:dyDescent="0.15">
      <c r="A7" s="241"/>
      <c r="B7" s="225"/>
      <c r="C7" s="226"/>
      <c r="D7" s="232"/>
      <c r="E7" s="233"/>
      <c r="F7" s="233"/>
      <c r="G7" s="233"/>
      <c r="H7" s="233"/>
      <c r="I7" s="233"/>
      <c r="J7" s="233"/>
      <c r="K7" s="141" t="s">
        <v>167</v>
      </c>
      <c r="W7" s="130"/>
    </row>
    <row r="8" spans="1:24" ht="18.75" customHeight="1" thickBot="1" x14ac:dyDescent="0.25">
      <c r="A8" s="135" t="s">
        <v>4</v>
      </c>
      <c r="B8" s="223"/>
      <c r="C8" s="224"/>
      <c r="D8" s="144"/>
      <c r="E8" s="145"/>
      <c r="F8" s="246" t="s">
        <v>22</v>
      </c>
      <c r="G8" s="246"/>
      <c r="H8" s="246"/>
      <c r="I8" s="146"/>
      <c r="J8" s="69"/>
      <c r="K8" s="141" t="s">
        <v>168</v>
      </c>
      <c r="W8" s="130"/>
    </row>
    <row r="9" spans="1:24" ht="18.75" customHeight="1" thickBot="1" x14ac:dyDescent="0.2">
      <c r="A9" s="147" t="s">
        <v>5</v>
      </c>
      <c r="B9" s="227"/>
      <c r="C9" s="228"/>
      <c r="D9" s="148"/>
      <c r="E9" s="149"/>
      <c r="F9" s="150"/>
      <c r="G9" s="72"/>
      <c r="H9" s="69"/>
      <c r="I9" s="69"/>
      <c r="J9" s="69"/>
      <c r="K9" s="141" t="s">
        <v>165</v>
      </c>
      <c r="W9" s="130"/>
    </row>
    <row r="10" spans="1:24" ht="18.75" customHeight="1" thickTop="1" thickBot="1" x14ac:dyDescent="0.2">
      <c r="A10" s="151" t="s">
        <v>160</v>
      </c>
      <c r="B10" s="230"/>
      <c r="C10" s="231"/>
      <c r="D10" s="150"/>
      <c r="E10" s="244" t="s">
        <v>170</v>
      </c>
      <c r="F10" s="245"/>
      <c r="G10" s="242"/>
      <c r="H10" s="243"/>
      <c r="I10" s="152"/>
      <c r="J10" s="69"/>
      <c r="K10" s="141" t="s">
        <v>187</v>
      </c>
      <c r="W10" s="130"/>
    </row>
    <row r="11" spans="1:24" ht="18.75" customHeight="1" thickBot="1" x14ac:dyDescent="0.2">
      <c r="A11" s="72"/>
      <c r="B11" s="69"/>
      <c r="C11" s="69"/>
      <c r="D11" s="69"/>
      <c r="E11" s="69"/>
      <c r="F11" s="69"/>
      <c r="G11" s="72"/>
      <c r="H11" s="69"/>
      <c r="I11" s="69"/>
      <c r="J11" s="69"/>
      <c r="K11" s="141" t="s">
        <v>179</v>
      </c>
      <c r="W11" s="130"/>
    </row>
    <row r="12" spans="1:24" ht="16.5" customHeight="1" x14ac:dyDescent="0.15">
      <c r="A12" s="206" t="s">
        <v>6</v>
      </c>
      <c r="B12" s="236" t="s">
        <v>7</v>
      </c>
      <c r="C12" s="237"/>
      <c r="D12" s="217" t="s">
        <v>10</v>
      </c>
      <c r="E12" s="217"/>
      <c r="F12" s="249" t="s">
        <v>13</v>
      </c>
      <c r="G12" s="249" t="s">
        <v>15</v>
      </c>
      <c r="H12" s="249" t="s">
        <v>14</v>
      </c>
      <c r="I12" s="251" t="s">
        <v>21</v>
      </c>
      <c r="J12" s="69"/>
      <c r="K12" s="222"/>
      <c r="L12" s="222"/>
      <c r="M12" s="222"/>
      <c r="N12" s="222"/>
      <c r="O12" s="204"/>
      <c r="P12" s="204"/>
      <c r="Q12" s="204"/>
      <c r="R12" s="205"/>
      <c r="S12" s="131"/>
      <c r="W12" s="130"/>
    </row>
    <row r="13" spans="1:24" ht="16.5" customHeight="1" x14ac:dyDescent="0.15">
      <c r="A13" s="207"/>
      <c r="B13" s="155" t="s">
        <v>8</v>
      </c>
      <c r="C13" s="156" t="s">
        <v>9</v>
      </c>
      <c r="D13" s="155" t="s">
        <v>11</v>
      </c>
      <c r="E13" s="156" t="s">
        <v>12</v>
      </c>
      <c r="F13" s="250"/>
      <c r="G13" s="250"/>
      <c r="H13" s="250"/>
      <c r="I13" s="252"/>
      <c r="J13" s="69"/>
      <c r="K13" s="154"/>
      <c r="L13" s="154"/>
      <c r="M13" s="154"/>
      <c r="N13" s="154"/>
      <c r="O13" s="204"/>
      <c r="P13" s="204"/>
      <c r="Q13" s="204"/>
      <c r="R13" s="205"/>
      <c r="S13" s="131"/>
      <c r="W13" s="130"/>
    </row>
    <row r="14" spans="1:24" ht="18.75" customHeight="1" x14ac:dyDescent="0.15">
      <c r="A14" s="157" t="s">
        <v>25</v>
      </c>
      <c r="B14" s="158"/>
      <c r="C14" s="158"/>
      <c r="D14" s="158"/>
      <c r="E14" s="158"/>
      <c r="F14" s="158"/>
      <c r="G14" s="158"/>
      <c r="H14" s="158"/>
      <c r="I14" s="159"/>
      <c r="J14" s="69"/>
      <c r="K14" s="160"/>
      <c r="L14" s="160"/>
      <c r="M14" s="160"/>
      <c r="N14" s="160"/>
      <c r="O14" s="160"/>
      <c r="P14" s="160"/>
      <c r="Q14" s="160"/>
      <c r="R14" s="161"/>
      <c r="S14" s="131"/>
      <c r="T14" s="162"/>
      <c r="U14" s="162"/>
      <c r="V14" s="162"/>
      <c r="W14" s="130"/>
    </row>
    <row r="15" spans="1:24" ht="21.75" customHeight="1" x14ac:dyDescent="0.15">
      <c r="A15" s="163">
        <v>1</v>
      </c>
      <c r="B15" s="87"/>
      <c r="C15" s="88"/>
      <c r="D15" s="89"/>
      <c r="E15" s="90"/>
      <c r="F15" s="91"/>
      <c r="G15" s="92"/>
      <c r="H15" s="93"/>
      <c r="I15" s="94"/>
      <c r="J15" s="164"/>
      <c r="K15" s="76"/>
      <c r="L15" s="77" t="str">
        <f t="shared" ref="L15:L19" si="0">IF(B15&amp;C15="","",B15&amp;C15)</f>
        <v/>
      </c>
      <c r="M15" s="78" t="str">
        <f>IF(F15="","",F15)</f>
        <v/>
      </c>
      <c r="N15" s="78"/>
      <c r="O15" s="79"/>
      <c r="P15" s="80"/>
      <c r="Q15" s="81"/>
      <c r="R15" s="82"/>
      <c r="S15" s="165"/>
      <c r="T15" s="162"/>
      <c r="U15" s="162"/>
      <c r="V15" s="162"/>
      <c r="W15" s="162"/>
      <c r="X15" s="162"/>
    </row>
    <row r="16" spans="1:24" ht="21.75" customHeight="1" x14ac:dyDescent="0.15">
      <c r="A16" s="166">
        <v>2</v>
      </c>
      <c r="B16" s="95"/>
      <c r="C16" s="96"/>
      <c r="D16" s="97"/>
      <c r="E16" s="98"/>
      <c r="F16" s="99"/>
      <c r="G16" s="100"/>
      <c r="H16" s="101"/>
      <c r="I16" s="102"/>
      <c r="J16" s="164"/>
      <c r="K16" s="76"/>
      <c r="L16" s="77" t="str">
        <f t="shared" si="0"/>
        <v/>
      </c>
      <c r="M16" s="78" t="str">
        <f t="shared" ref="M16:M19" si="1">IF(F16="","",F16)</f>
        <v/>
      </c>
      <c r="N16" s="78"/>
      <c r="O16" s="79"/>
      <c r="P16" s="80"/>
      <c r="Q16" s="81"/>
      <c r="R16" s="82"/>
      <c r="S16" s="165"/>
      <c r="T16" s="162"/>
      <c r="U16" s="162"/>
      <c r="V16" s="162"/>
      <c r="W16" s="162"/>
      <c r="X16" s="162"/>
    </row>
    <row r="17" spans="1:24" ht="21.75" customHeight="1" x14ac:dyDescent="0.15">
      <c r="A17" s="166">
        <v>3</v>
      </c>
      <c r="B17" s="95"/>
      <c r="C17" s="96"/>
      <c r="D17" s="97"/>
      <c r="E17" s="98"/>
      <c r="F17" s="99"/>
      <c r="G17" s="100"/>
      <c r="H17" s="101"/>
      <c r="I17" s="102"/>
      <c r="J17" s="164"/>
      <c r="K17" s="76"/>
      <c r="L17" s="77" t="str">
        <f t="shared" si="0"/>
        <v/>
      </c>
      <c r="M17" s="78" t="str">
        <f t="shared" si="1"/>
        <v/>
      </c>
      <c r="N17" s="78"/>
      <c r="O17" s="79"/>
      <c r="P17" s="80"/>
      <c r="Q17" s="81"/>
      <c r="R17" s="82"/>
      <c r="S17" s="165"/>
      <c r="T17" s="162"/>
      <c r="U17" s="162"/>
      <c r="V17" s="162"/>
      <c r="W17" s="162"/>
      <c r="X17" s="162"/>
    </row>
    <row r="18" spans="1:24" ht="21.75" customHeight="1" x14ac:dyDescent="0.15">
      <c r="A18" s="166">
        <v>4</v>
      </c>
      <c r="B18" s="95"/>
      <c r="C18" s="96"/>
      <c r="D18" s="97"/>
      <c r="E18" s="98"/>
      <c r="F18" s="99"/>
      <c r="G18" s="100"/>
      <c r="H18" s="101"/>
      <c r="I18" s="102"/>
      <c r="J18" s="164"/>
      <c r="K18" s="76"/>
      <c r="L18" s="77" t="str">
        <f t="shared" si="0"/>
        <v/>
      </c>
      <c r="M18" s="78" t="str">
        <f t="shared" si="1"/>
        <v/>
      </c>
      <c r="N18" s="78"/>
      <c r="O18" s="79"/>
      <c r="P18" s="80"/>
      <c r="Q18" s="81"/>
      <c r="R18" s="82"/>
      <c r="S18" s="165"/>
      <c r="T18" s="162"/>
      <c r="U18" s="162"/>
      <c r="V18" s="162"/>
      <c r="W18" s="162"/>
      <c r="X18" s="162"/>
    </row>
    <row r="19" spans="1:24" ht="21.75" customHeight="1" x14ac:dyDescent="0.15">
      <c r="A19" s="166">
        <v>5</v>
      </c>
      <c r="B19" s="95"/>
      <c r="C19" s="96"/>
      <c r="D19" s="97"/>
      <c r="E19" s="98"/>
      <c r="F19" s="99"/>
      <c r="G19" s="100"/>
      <c r="H19" s="101"/>
      <c r="I19" s="102"/>
      <c r="J19" s="164"/>
      <c r="K19" s="76"/>
      <c r="L19" s="77" t="str">
        <f t="shared" si="0"/>
        <v/>
      </c>
      <c r="M19" s="78" t="str">
        <f t="shared" si="1"/>
        <v/>
      </c>
      <c r="N19" s="78"/>
      <c r="O19" s="79"/>
      <c r="P19" s="80"/>
      <c r="Q19" s="81"/>
      <c r="R19" s="82"/>
      <c r="S19" s="165"/>
      <c r="T19" s="162"/>
      <c r="U19" s="162"/>
      <c r="V19" s="162"/>
      <c r="W19" s="162"/>
      <c r="X19" s="162"/>
    </row>
    <row r="20" spans="1:24" ht="18.75" customHeight="1" x14ac:dyDescent="0.15">
      <c r="A20" s="157" t="s">
        <v>23</v>
      </c>
      <c r="B20" s="167"/>
      <c r="C20" s="167"/>
      <c r="D20" s="167"/>
      <c r="E20" s="168"/>
      <c r="F20" s="168"/>
      <c r="G20" s="168"/>
      <c r="H20" s="169"/>
      <c r="I20" s="83" t="str">
        <f>IF(AND(L15="",L21=""),"",IF(AND(L15="",L21&lt;&gt;""),R21,IF(L15=L21,"",R22)))</f>
        <v/>
      </c>
      <c r="J20" s="164"/>
      <c r="K20" s="68"/>
      <c r="L20" s="71"/>
      <c r="M20" s="71"/>
      <c r="N20" s="75"/>
      <c r="O20" s="75"/>
      <c r="P20" s="75"/>
      <c r="Q20" s="84"/>
      <c r="R20" s="85"/>
      <c r="S20" s="165"/>
      <c r="T20" s="162"/>
      <c r="U20" s="162"/>
      <c r="V20" s="162"/>
      <c r="W20" s="162"/>
      <c r="X20" s="162"/>
    </row>
    <row r="21" spans="1:24" ht="21.75" customHeight="1" x14ac:dyDescent="0.15">
      <c r="A21" s="163">
        <v>1</v>
      </c>
      <c r="B21" s="103"/>
      <c r="C21" s="88"/>
      <c r="D21" s="104"/>
      <c r="E21" s="105"/>
      <c r="F21" s="91"/>
      <c r="G21" s="92"/>
      <c r="H21" s="93"/>
      <c r="I21" s="106"/>
      <c r="J21" s="164"/>
      <c r="K21" s="76"/>
      <c r="L21" s="77" t="str">
        <f t="shared" ref="L21:L23" si="2">IF(B21&amp;C21="","",B21&amp;C21)</f>
        <v/>
      </c>
      <c r="M21" s="78">
        <f ca="1">COUNTIFS($M$15:$M$19,M21)</f>
        <v>0</v>
      </c>
      <c r="N21" s="78"/>
      <c r="O21" s="79"/>
      <c r="P21" s="84">
        <f>IF(L15="",1,0)</f>
        <v>1</v>
      </c>
      <c r="Q21" s="81"/>
      <c r="R21" s="71" t="s">
        <v>178</v>
      </c>
      <c r="S21" s="165"/>
      <c r="T21" s="162"/>
      <c r="U21" s="162"/>
      <c r="V21" s="162"/>
      <c r="W21" s="162"/>
      <c r="X21" s="162"/>
    </row>
    <row r="22" spans="1:24" ht="21.75" customHeight="1" x14ac:dyDescent="0.15">
      <c r="A22" s="166">
        <v>2</v>
      </c>
      <c r="B22" s="95"/>
      <c r="C22" s="96"/>
      <c r="D22" s="107"/>
      <c r="E22" s="108"/>
      <c r="F22" s="99"/>
      <c r="G22" s="100"/>
      <c r="H22" s="101"/>
      <c r="I22" s="102"/>
      <c r="J22" s="164"/>
      <c r="K22" s="76"/>
      <c r="L22" s="77" t="str">
        <f t="shared" si="2"/>
        <v/>
      </c>
      <c r="M22" s="78">
        <f t="shared" ref="M22:M23" ca="1" si="3">COUNTIFS($M$15:$M$19,M22)</f>
        <v>0</v>
      </c>
      <c r="N22" s="78"/>
      <c r="O22" s="79"/>
      <c r="P22" s="84" t="str">
        <f>IF(L15=L21,"",1)</f>
        <v/>
      </c>
      <c r="Q22" s="81"/>
      <c r="R22" s="71" t="s">
        <v>173</v>
      </c>
      <c r="S22" s="165"/>
      <c r="T22" s="162"/>
      <c r="U22" s="162"/>
      <c r="V22" s="162"/>
      <c r="W22" s="162"/>
      <c r="X22" s="162"/>
    </row>
    <row r="23" spans="1:24" ht="21.75" customHeight="1" x14ac:dyDescent="0.15">
      <c r="A23" s="170">
        <v>3</v>
      </c>
      <c r="B23" s="95"/>
      <c r="C23" s="96"/>
      <c r="D23" s="109"/>
      <c r="E23" s="110"/>
      <c r="F23" s="111"/>
      <c r="G23" s="112"/>
      <c r="H23" s="113"/>
      <c r="I23" s="114"/>
      <c r="J23" s="164"/>
      <c r="K23" s="76"/>
      <c r="L23" s="77" t="str">
        <f t="shared" si="2"/>
        <v/>
      </c>
      <c r="M23" s="78">
        <f t="shared" ca="1" si="3"/>
        <v>0</v>
      </c>
      <c r="N23" s="78"/>
      <c r="O23" s="79"/>
      <c r="P23" s="86"/>
      <c r="Q23" s="81"/>
      <c r="R23" s="82"/>
      <c r="S23" s="165"/>
      <c r="T23" s="162"/>
      <c r="U23" s="162"/>
      <c r="V23" s="162"/>
      <c r="W23" s="162"/>
      <c r="X23" s="162"/>
    </row>
    <row r="24" spans="1:24" ht="18.75" customHeight="1" thickBot="1" x14ac:dyDescent="0.2">
      <c r="A24" s="157" t="s">
        <v>24</v>
      </c>
      <c r="B24" s="167"/>
      <c r="C24" s="167"/>
      <c r="D24" s="167"/>
      <c r="E24" s="168"/>
      <c r="F24" s="168"/>
      <c r="G24" s="169"/>
      <c r="H24" s="169"/>
      <c r="I24" s="171"/>
      <c r="J24" s="164"/>
      <c r="K24" s="67"/>
      <c r="L24" s="67"/>
      <c r="M24" s="67"/>
      <c r="N24" s="73"/>
      <c r="O24" s="73"/>
      <c r="P24" s="74"/>
      <c r="Q24" s="74"/>
      <c r="R24" s="73"/>
      <c r="S24" s="153"/>
      <c r="T24" s="162"/>
      <c r="U24" s="162"/>
      <c r="V24" s="162"/>
      <c r="W24" s="130"/>
    </row>
    <row r="25" spans="1:24" ht="21.75" customHeight="1" x14ac:dyDescent="0.15">
      <c r="A25" s="209">
        <v>1</v>
      </c>
      <c r="B25" s="103"/>
      <c r="C25" s="88"/>
      <c r="D25" s="104"/>
      <c r="E25" s="105"/>
      <c r="F25" s="91"/>
      <c r="G25" s="92"/>
      <c r="H25" s="93"/>
      <c r="I25" s="94"/>
      <c r="J25" s="253">
        <f>I25+I26</f>
        <v>0</v>
      </c>
      <c r="K25" s="173"/>
      <c r="L25" s="173"/>
      <c r="M25" s="174"/>
      <c r="N25" s="174"/>
      <c r="O25" s="175"/>
      <c r="P25" s="176"/>
      <c r="Q25" s="177"/>
      <c r="R25" s="178"/>
      <c r="S25" s="200"/>
      <c r="T25" s="162"/>
      <c r="U25" s="162"/>
      <c r="V25" s="162"/>
      <c r="W25" s="130"/>
    </row>
    <row r="26" spans="1:24" ht="21.75" customHeight="1" x14ac:dyDescent="0.15">
      <c r="A26" s="209"/>
      <c r="B26" s="95"/>
      <c r="C26" s="96"/>
      <c r="D26" s="109"/>
      <c r="E26" s="110"/>
      <c r="F26" s="111"/>
      <c r="G26" s="112"/>
      <c r="H26" s="113"/>
      <c r="I26" s="114"/>
      <c r="J26" s="254"/>
      <c r="K26" s="173"/>
      <c r="L26" s="173"/>
      <c r="M26" s="174"/>
      <c r="N26" s="174"/>
      <c r="O26" s="175"/>
      <c r="P26" s="176"/>
      <c r="Q26" s="177"/>
      <c r="R26" s="178"/>
      <c r="S26" s="200"/>
      <c r="T26" s="162"/>
      <c r="U26" s="162"/>
      <c r="V26" s="162"/>
      <c r="W26" s="130"/>
    </row>
    <row r="27" spans="1:24" ht="21.75" customHeight="1" x14ac:dyDescent="0.15">
      <c r="A27" s="209">
        <v>2</v>
      </c>
      <c r="B27" s="103"/>
      <c r="C27" s="88"/>
      <c r="D27" s="104"/>
      <c r="E27" s="105"/>
      <c r="F27" s="91"/>
      <c r="G27" s="92"/>
      <c r="H27" s="93"/>
      <c r="I27" s="94"/>
      <c r="J27" s="247">
        <f>I27+I28</f>
        <v>0</v>
      </c>
      <c r="K27" s="173"/>
      <c r="L27" s="173"/>
      <c r="M27" s="174"/>
      <c r="N27" s="174"/>
      <c r="O27" s="175"/>
      <c r="P27" s="176"/>
      <c r="Q27" s="177"/>
      <c r="R27" s="178"/>
      <c r="S27" s="200"/>
      <c r="T27" s="162"/>
      <c r="U27" s="162"/>
      <c r="V27" s="162"/>
      <c r="W27" s="130"/>
    </row>
    <row r="28" spans="1:24" ht="21.75" customHeight="1" thickBot="1" x14ac:dyDescent="0.2">
      <c r="A28" s="255"/>
      <c r="B28" s="115"/>
      <c r="C28" s="116"/>
      <c r="D28" s="117"/>
      <c r="E28" s="118"/>
      <c r="F28" s="119"/>
      <c r="G28" s="120"/>
      <c r="H28" s="121"/>
      <c r="I28" s="122"/>
      <c r="J28" s="248"/>
      <c r="K28" s="173"/>
      <c r="L28" s="173"/>
      <c r="M28" s="174"/>
      <c r="N28" s="174"/>
      <c r="O28" s="175"/>
      <c r="P28" s="176"/>
      <c r="Q28" s="177"/>
      <c r="R28" s="178"/>
      <c r="S28" s="200"/>
      <c r="T28" s="162"/>
      <c r="U28" s="162"/>
      <c r="V28" s="162"/>
      <c r="W28" s="130"/>
    </row>
    <row r="29" spans="1:24" ht="18.75" customHeight="1" thickBot="1" x14ac:dyDescent="0.2">
      <c r="A29" s="179" t="s">
        <v>103</v>
      </c>
      <c r="B29" s="180"/>
      <c r="C29" s="181"/>
      <c r="D29" s="181"/>
      <c r="E29" s="164"/>
      <c r="F29" s="182"/>
      <c r="G29" s="183"/>
      <c r="H29" s="183"/>
      <c r="I29" s="146"/>
      <c r="J29" s="184"/>
      <c r="K29" s="185"/>
      <c r="L29" s="186"/>
      <c r="M29" s="186"/>
      <c r="N29" s="153"/>
      <c r="O29" s="187"/>
      <c r="P29" s="172"/>
      <c r="Q29" s="172"/>
      <c r="R29" s="131"/>
    </row>
    <row r="30" spans="1:24" ht="21.75" customHeight="1" thickBot="1" x14ac:dyDescent="0.2">
      <c r="A30" s="188"/>
      <c r="B30" s="123"/>
      <c r="C30" s="124"/>
      <c r="D30" s="125"/>
      <c r="E30" s="126"/>
      <c r="F30" s="127"/>
      <c r="G30" s="189"/>
      <c r="H30" s="69"/>
      <c r="I30" s="184"/>
      <c r="J30" s="184"/>
      <c r="K30" s="173"/>
      <c r="L30" s="173"/>
      <c r="M30" s="190"/>
      <c r="N30" s="191"/>
      <c r="O30" s="177"/>
      <c r="P30" s="172"/>
      <c r="Q30" s="131"/>
      <c r="V30" s="131"/>
    </row>
    <row r="31" spans="1:24" ht="18.75" customHeight="1" x14ac:dyDescent="0.15">
      <c r="A31" s="69" t="s">
        <v>16</v>
      </c>
      <c r="B31" s="69"/>
      <c r="C31" s="69"/>
      <c r="D31" s="69"/>
      <c r="E31" s="69"/>
      <c r="F31" s="69"/>
      <c r="G31" s="72"/>
      <c r="H31" s="69"/>
      <c r="I31" s="69"/>
      <c r="J31" s="146"/>
    </row>
    <row r="32" spans="1:24" ht="6.75" customHeight="1" x14ac:dyDescent="0.15">
      <c r="A32" s="69"/>
      <c r="B32" s="69"/>
      <c r="C32" s="69"/>
      <c r="D32" s="69"/>
      <c r="E32" s="69"/>
      <c r="F32" s="69"/>
      <c r="G32" s="72"/>
      <c r="H32" s="69"/>
      <c r="I32" s="69"/>
      <c r="J32" s="146"/>
    </row>
    <row r="33" spans="1:10" ht="20.25" customHeight="1" x14ac:dyDescent="0.15">
      <c r="A33" s="69"/>
      <c r="B33" s="199">
        <f ca="1">TODAY()</f>
        <v>45384</v>
      </c>
      <c r="C33" s="199"/>
      <c r="D33" s="192"/>
      <c r="E33" s="69"/>
      <c r="F33" s="69"/>
      <c r="G33" s="72"/>
      <c r="H33" s="69"/>
      <c r="I33" s="69"/>
      <c r="J33" s="146"/>
    </row>
    <row r="34" spans="1:10" ht="6.75" customHeight="1" x14ac:dyDescent="0.15">
      <c r="A34" s="69"/>
      <c r="B34" s="69"/>
      <c r="C34" s="69"/>
      <c r="D34" s="69"/>
      <c r="E34" s="69"/>
      <c r="F34" s="69"/>
      <c r="G34" s="72"/>
      <c r="H34" s="69"/>
      <c r="I34" s="69"/>
      <c r="J34" s="146"/>
    </row>
    <row r="35" spans="1:10" ht="18.75" customHeight="1" x14ac:dyDescent="0.15">
      <c r="A35" s="69"/>
      <c r="B35" s="210" t="str">
        <f>B3</f>
        <v/>
      </c>
      <c r="C35" s="210"/>
      <c r="D35" s="210"/>
      <c r="E35" s="210"/>
      <c r="F35" s="128" t="s">
        <v>17</v>
      </c>
      <c r="G35" s="208"/>
      <c r="H35" s="208"/>
      <c r="I35" s="208"/>
      <c r="J35" s="193" t="s">
        <v>18</v>
      </c>
    </row>
    <row r="36" spans="1:10" ht="10.5" customHeight="1" thickBot="1" x14ac:dyDescent="0.2">
      <c r="A36" s="69"/>
      <c r="B36" s="69"/>
      <c r="C36" s="69"/>
      <c r="D36" s="69"/>
      <c r="E36" s="69"/>
      <c r="F36" s="69"/>
      <c r="G36" s="72"/>
      <c r="H36" s="69"/>
      <c r="I36" s="69"/>
      <c r="J36" s="146"/>
    </row>
    <row r="37" spans="1:10" ht="18.75" customHeight="1" x14ac:dyDescent="0.15">
      <c r="A37" s="201" t="s">
        <v>19</v>
      </c>
      <c r="B37" s="211"/>
      <c r="C37" s="212"/>
      <c r="D37" s="212"/>
      <c r="E37" s="212"/>
      <c r="F37" s="212"/>
      <c r="G37" s="212"/>
      <c r="H37" s="212"/>
      <c r="I37" s="212"/>
      <c r="J37" s="212"/>
    </row>
    <row r="38" spans="1:10" ht="18.75" customHeight="1" x14ac:dyDescent="0.15">
      <c r="A38" s="202"/>
      <c r="B38" s="213"/>
      <c r="C38" s="214"/>
      <c r="D38" s="214"/>
      <c r="E38" s="214"/>
      <c r="F38" s="214"/>
      <c r="G38" s="214"/>
      <c r="H38" s="214"/>
      <c r="I38" s="214"/>
      <c r="J38" s="214"/>
    </row>
    <row r="39" spans="1:10" ht="18.75" customHeight="1" thickBot="1" x14ac:dyDescent="0.2">
      <c r="A39" s="203"/>
      <c r="B39" s="215"/>
      <c r="C39" s="216"/>
      <c r="D39" s="216"/>
      <c r="E39" s="216"/>
      <c r="F39" s="216"/>
      <c r="G39" s="216"/>
      <c r="H39" s="216"/>
      <c r="I39" s="216"/>
      <c r="J39" s="216"/>
    </row>
  </sheetData>
  <sheetProtection algorithmName="SHA-512" hashValue="9SvEuNZYe5d27mIGVFfI9vUlGW80gCNPPhG7EH1CA10a+RAs1InpGbJAGkxzLuq3QWJJ5Ps8tXE6q223Bk4MEw==" saltValue="dh9ckVi2JaPjBLIVAN2OoA==" spinCount="100000" sheet="1" objects="1" scenarios="1" selectLockedCells="1"/>
  <mergeCells count="39">
    <mergeCell ref="A6:A7"/>
    <mergeCell ref="G10:H10"/>
    <mergeCell ref="E10:F10"/>
    <mergeCell ref="F8:H8"/>
    <mergeCell ref="J27:J28"/>
    <mergeCell ref="F12:F13"/>
    <mergeCell ref="G12:G13"/>
    <mergeCell ref="H12:H13"/>
    <mergeCell ref="I12:I13"/>
    <mergeCell ref="J25:J26"/>
    <mergeCell ref="A27:A28"/>
    <mergeCell ref="B2:C2"/>
    <mergeCell ref="O12:O13"/>
    <mergeCell ref="P12:P13"/>
    <mergeCell ref="B4:C4"/>
    <mergeCell ref="M12:N12"/>
    <mergeCell ref="B5:C5"/>
    <mergeCell ref="B7:C7"/>
    <mergeCell ref="B9:C9"/>
    <mergeCell ref="K12:L12"/>
    <mergeCell ref="H2:J5"/>
    <mergeCell ref="B10:C10"/>
    <mergeCell ref="D6:J7"/>
    <mergeCell ref="B6:C6"/>
    <mergeCell ref="B12:C12"/>
    <mergeCell ref="B3:E3"/>
    <mergeCell ref="B8:C8"/>
    <mergeCell ref="B33:C33"/>
    <mergeCell ref="S27:S28"/>
    <mergeCell ref="A37:A39"/>
    <mergeCell ref="Q12:Q13"/>
    <mergeCell ref="R12:R13"/>
    <mergeCell ref="S25:S26"/>
    <mergeCell ref="A12:A13"/>
    <mergeCell ref="G35:I35"/>
    <mergeCell ref="A25:A26"/>
    <mergeCell ref="B35:E35"/>
    <mergeCell ref="B37:J39"/>
    <mergeCell ref="D12:E12"/>
  </mergeCells>
  <phoneticPr fontId="2" type="Hiragana"/>
  <conditionalFormatting sqref="B1">
    <cfRule type="containsBlanks" dxfId="1" priority="11">
      <formula>LEN(TRIM(B1))=0</formula>
    </cfRule>
  </conditionalFormatting>
  <conditionalFormatting sqref="B3 F3 B4:C4">
    <cfRule type="containsBlanks" dxfId="0" priority="10" stopIfTrue="1">
      <formula>LEN(TRIM(B3))=0</formula>
    </cfRule>
  </conditionalFormatting>
  <dataValidations count="6">
    <dataValidation type="list" allowBlank="1" showInputMessage="1" showErrorMessage="1" promptTitle="性別" prompt="性別を選択してください" sqref="F3" xr:uid="{00000000-0002-0000-0000-000001000000}">
      <formula1>"男子,女子"</formula1>
    </dataValidation>
    <dataValidation imeMode="off" allowBlank="1" showInputMessage="1" showErrorMessage="1" sqref="B1 O16:P19 Q15:S19 P20:S20 F29:I29 M30:Q30 O29:R29 F16:G19 H15:J19 G20:J20 F21:J28 D30:H30 O21:Q28 S21:S28 R23:R28" xr:uid="{00000000-0002-0000-0000-000002000000}"/>
    <dataValidation imeMode="on" allowBlank="1" showInputMessage="1" showErrorMessage="1" sqref="B25:C28 B3 K21:L23 K25:L28 C5:C9 G35:I35 B35:E35 B5:B10 B15:C19 B21:C23 K15:L19" xr:uid="{00000000-0002-0000-0000-000003000000}"/>
    <dataValidation imeMode="hiragana" allowBlank="1" showInputMessage="1" showErrorMessage="1" sqref="M21:N23 B30:C30 M25:N28 K30:L30 D15:E19 D21:E23 D25:E28 M15:N19" xr:uid="{00000000-0002-0000-0000-000004000000}"/>
    <dataValidation imeMode="off" allowBlank="1" showInputMessage="1" showErrorMessage="1" prompt="半角数値で_x000a_(年は不要)" sqref="O15 F15" xr:uid="{00000000-0002-0000-0000-000005000000}"/>
    <dataValidation imeMode="off" allowBlank="1" showInputMessage="1" showErrorMessage="1" prompt="&quot;/&quot;で区切る" sqref="P15 G15" xr:uid="{00000000-0002-0000-0000-000006000000}"/>
  </dataValidations>
  <printOptions horizontalCentered="1"/>
  <pageMargins left="0.39370078740157483" right="0.39370078740157483" top="0.98425196850393704" bottom="0.78740157480314965" header="0.31496062992125984" footer="0.59055118110236227"/>
  <pageSetup paperSize="9" orientation="portrait" horizontalDpi="300" r:id="rId1"/>
  <headerFooter>
    <oddFooter>&amp;R&amp;8&amp;K01+034高体連札幌支部テニス専門部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M5"/>
  <sheetViews>
    <sheetView zoomScaleNormal="100" workbookViewId="0">
      <selection activeCell="T1" sqref="T1"/>
    </sheetView>
  </sheetViews>
  <sheetFormatPr defaultColWidth="9" defaultRowHeight="13.5" x14ac:dyDescent="0.15"/>
  <cols>
    <col min="1" max="1" width="9" style="16"/>
    <col min="2" max="2" width="2.625" style="16" bestFit="1" customWidth="1"/>
    <col min="3" max="3" width="2.5" style="16" bestFit="1" customWidth="1"/>
    <col min="4" max="5" width="5.25" style="16" bestFit="1" customWidth="1"/>
    <col min="6" max="6" width="3.375" style="16" bestFit="1" customWidth="1"/>
    <col min="7" max="7" width="9" style="16"/>
    <col min="8" max="9" width="5" style="16" customWidth="1"/>
    <col min="10" max="10" width="2.75" style="16" bestFit="1" customWidth="1"/>
    <col min="11" max="11" width="2.5" style="16" bestFit="1" customWidth="1"/>
    <col min="12" max="12" width="2.75" style="16" bestFit="1" customWidth="1"/>
    <col min="13" max="14" width="4.5" style="16" customWidth="1"/>
    <col min="15" max="15" width="3.375" style="16" bestFit="1" customWidth="1"/>
    <col min="16" max="16" width="2.75" style="16" bestFit="1" customWidth="1"/>
    <col min="17" max="18" width="4" style="16" customWidth="1"/>
    <col min="19" max="19" width="3.375" style="16" customWidth="1"/>
    <col min="20" max="20" width="8.125" style="16" bestFit="1" customWidth="1"/>
    <col min="21" max="21" width="6" style="16" customWidth="1"/>
    <col min="22" max="31" width="3.625" style="16" customWidth="1"/>
    <col min="32" max="32" width="2.75" style="16" bestFit="1" customWidth="1"/>
    <col min="33" max="33" width="2.5" style="16" bestFit="1" customWidth="1"/>
    <col min="34" max="34" width="2.75" style="16" bestFit="1" customWidth="1"/>
    <col min="35" max="35" width="5.25" style="16" bestFit="1" customWidth="1"/>
    <col min="36" max="36" width="6.25" style="16" bestFit="1" customWidth="1"/>
    <col min="37" max="37" width="3.375" style="16" bestFit="1" customWidth="1"/>
    <col min="38" max="38" width="7" style="16" customWidth="1"/>
    <col min="39" max="40" width="7.5" style="16" customWidth="1"/>
    <col min="41" max="41" width="3.375" style="16" customWidth="1"/>
    <col min="42" max="42" width="7.375" style="16" customWidth="1"/>
    <col min="43" max="16384" width="9" style="16"/>
  </cols>
  <sheetData>
    <row r="1" spans="1:39" x14ac:dyDescent="0.15">
      <c r="A1" s="16" t="str">
        <f>IF(AND(D1="",E1=""),"",Entry!$B$1)</f>
        <v/>
      </c>
      <c r="B1" s="16" t="s">
        <v>182</v>
      </c>
      <c r="C1" s="16">
        <v>1</v>
      </c>
      <c r="D1" s="16" t="str">
        <f>IF(Entry!B21="","",Entry!B21)</f>
        <v/>
      </c>
      <c r="E1" s="16" t="str">
        <f>IF(Entry!C21="","",Entry!C21)</f>
        <v/>
      </c>
      <c r="F1" s="16" t="str">
        <f>IF(Entry!F21="","",IF(Entry!F21=1,"①",IF(Entry!F21=2,"②",IF(Entry!F21=3,"③"))))</f>
        <v/>
      </c>
      <c r="G1" s="16" t="str">
        <f>IF(AND(D1="",E1=""),"",Entry!$B$4)</f>
        <v/>
      </c>
      <c r="H1" s="16" t="str">
        <f>IF(Entry!I21="","",Entry!I21)</f>
        <v/>
      </c>
      <c r="I1" s="16" t="str">
        <f>IF(AND(M1="",N1=""),"",Entry!$B$1)</f>
        <v/>
      </c>
      <c r="J1" s="16" t="s">
        <v>183</v>
      </c>
      <c r="K1" s="16">
        <v>1</v>
      </c>
      <c r="L1" s="16" t="s">
        <v>184</v>
      </c>
      <c r="M1" s="16" t="str">
        <f>IF(Entry!B25="","",Entry!B25)</f>
        <v/>
      </c>
      <c r="N1" s="16" t="str">
        <f>IF(Entry!C25="","",Entry!C25)</f>
        <v/>
      </c>
      <c r="O1" s="16" t="str">
        <f>IF(Entry!F25="","",IF(Entry!F25=1,"①",IF(Entry!F25=2,"②",IF(Entry!F25=3,"③"))))</f>
        <v/>
      </c>
      <c r="P1" s="16" t="s">
        <v>185</v>
      </c>
      <c r="Q1" s="16" t="str">
        <f>IF(Entry!B26="","",Entry!B26)</f>
        <v/>
      </c>
      <c r="R1" s="16" t="str">
        <f>IF(Entry!C26="","",Entry!C26)</f>
        <v/>
      </c>
      <c r="S1" s="16" t="str">
        <f>IF(Entry!F26="","",IF(Entry!F26=1,"①",IF(Entry!F26=2,"②",IF(Entry!F26=3,"③"))))</f>
        <v/>
      </c>
      <c r="T1" s="16" t="str">
        <f>IF(AND(M1="",N1=""),"",Entry!$B$4)</f>
        <v/>
      </c>
      <c r="U1" s="16">
        <f>IF(Entry!J25="","",Entry!J25)</f>
        <v>0</v>
      </c>
      <c r="V1" s="16" t="str">
        <f>IF(Entry!R25="","",Entry!R25)</f>
        <v/>
      </c>
      <c r="W1" s="16" t="str">
        <f>IF(Entry!R26="","",Entry!R26)</f>
        <v/>
      </c>
      <c r="X1" s="16" t="str">
        <f>IF(AND(Z1="",AA1=""),"",Entry!$B$1)</f>
        <v/>
      </c>
      <c r="Y1" s="16">
        <v>1</v>
      </c>
      <c r="Z1" s="16" t="str">
        <f>IF(Entry!B15="","",Entry!B15)</f>
        <v/>
      </c>
      <c r="AA1" s="16" t="str">
        <f>IF(Entry!C15="","",Entry!C15)</f>
        <v/>
      </c>
      <c r="AB1" s="16" t="str">
        <f>IF(Entry!F15="","",Entry!F15)</f>
        <v/>
      </c>
      <c r="AC1" s="16" t="str">
        <f>IF(Entry!I15="","",Entry!I15)</f>
        <v/>
      </c>
      <c r="AF1" s="16" t="s">
        <v>183</v>
      </c>
      <c r="AG1" s="16">
        <v>1</v>
      </c>
      <c r="AH1" s="16" t="s">
        <v>184</v>
      </c>
      <c r="AI1" s="16" t="str">
        <f>IF(Entry!B25="","",Entry!B25)</f>
        <v/>
      </c>
      <c r="AJ1" s="16" t="str">
        <f>IF(Entry!C25="","",Entry!C25)</f>
        <v/>
      </c>
      <c r="AK1" s="16" t="str">
        <f>IF(Entry!F25="","",IF(Entry!F25=1,"①",IF(Entry!F25=2,"②",IF(Entry!F25=3,"③"))))</f>
        <v/>
      </c>
      <c r="AL1" s="16" t="str">
        <f>IF(AND(Entry!I25="",Entry!I26=""),"",Entry!$B$4)</f>
        <v/>
      </c>
      <c r="AM1" s="16" t="str">
        <f>IF(Entry!I25="","",Entry!I25)</f>
        <v/>
      </c>
    </row>
    <row r="2" spans="1:39" x14ac:dyDescent="0.15">
      <c r="A2" s="16" t="str">
        <f>IF(AND(D2="",E2=""),"",Entry!$B$1)</f>
        <v/>
      </c>
      <c r="B2" s="16" t="s">
        <v>182</v>
      </c>
      <c r="C2" s="16">
        <v>2</v>
      </c>
      <c r="D2" s="16" t="str">
        <f>IF(Entry!B22="","",Entry!B22)</f>
        <v/>
      </c>
      <c r="E2" s="16" t="str">
        <f>IF(Entry!C22="","",Entry!C22)</f>
        <v/>
      </c>
      <c r="F2" s="16" t="str">
        <f>IF(Entry!F22="","",IF(Entry!F22=1,"①",IF(Entry!F22=2,"②",IF(Entry!F22=3,"③"))))</f>
        <v/>
      </c>
      <c r="G2" s="16" t="str">
        <f>IF(AND(D2="",E2=""),"",Entry!$B$4)</f>
        <v/>
      </c>
      <c r="H2" s="16" t="str">
        <f>IF(Entry!I22="","",Entry!I22)</f>
        <v/>
      </c>
      <c r="I2" s="16" t="str">
        <f>IF(AND(M2="",N2=""),"",Entry!$B$1)</f>
        <v/>
      </c>
      <c r="J2" s="16" t="s">
        <v>183</v>
      </c>
      <c r="K2" s="16">
        <v>2</v>
      </c>
      <c r="L2" s="16" t="s">
        <v>184</v>
      </c>
      <c r="M2" s="16" t="str">
        <f>IF(Entry!B27="","",Entry!B27)</f>
        <v/>
      </c>
      <c r="N2" s="16" t="str">
        <f>IF(Entry!C27="","",Entry!C27)</f>
        <v/>
      </c>
      <c r="O2" s="16" t="str">
        <f>IF(Entry!F27="","",IF(Entry!F27=1,"①",IF(Entry!F27=2,"②",IF(Entry!F27=3,"③"))))</f>
        <v/>
      </c>
      <c r="P2" s="16" t="s">
        <v>185</v>
      </c>
      <c r="Q2" s="16" t="str">
        <f>IF(Entry!B28="","",Entry!B28)</f>
        <v/>
      </c>
      <c r="R2" s="16" t="str">
        <f>IF(Entry!C28="","",Entry!C28)</f>
        <v/>
      </c>
      <c r="S2" s="16" t="str">
        <f>IF(Entry!F28="","",IF(Entry!F28=1,"①",IF(Entry!F28=2,"②",IF(Entry!F28=3,"③"))))</f>
        <v/>
      </c>
      <c r="T2" s="16" t="str">
        <f>IF(AND(M2="",N2=""),"",Entry!$B$4)</f>
        <v/>
      </c>
      <c r="U2" s="16">
        <f>IF(Entry!J27="","",Entry!J27)</f>
        <v>0</v>
      </c>
      <c r="V2" s="16" t="str">
        <f>IF(Entry!R27="","",Entry!R27)</f>
        <v/>
      </c>
      <c r="W2" s="16" t="str">
        <f>IF(Entry!R28="","",Entry!R28)</f>
        <v/>
      </c>
      <c r="X2" s="16" t="str">
        <f>IF(AND(Z2="",AA2=""),"",Entry!$B$1)</f>
        <v/>
      </c>
      <c r="Y2" s="16">
        <v>2</v>
      </c>
      <c r="Z2" s="16" t="str">
        <f>IF(Entry!B16="","",Entry!B16)</f>
        <v/>
      </c>
      <c r="AA2" s="16" t="str">
        <f>IF(Entry!C16="","",Entry!C16)</f>
        <v/>
      </c>
      <c r="AB2" s="16" t="str">
        <f>IF(Entry!F16="","",Entry!F16)</f>
        <v/>
      </c>
      <c r="AC2" s="16" t="str">
        <f>IF(Entry!I16="","",Entry!I16)</f>
        <v/>
      </c>
      <c r="AF2" s="16" t="s">
        <v>183</v>
      </c>
      <c r="AG2" s="16">
        <v>1</v>
      </c>
      <c r="AH2" s="16" t="s">
        <v>185</v>
      </c>
      <c r="AI2" s="16" t="str">
        <f>IF(Entry!B26="","",Entry!B26)</f>
        <v/>
      </c>
      <c r="AJ2" s="16" t="str">
        <f>IF(Entry!C26="","",Entry!C26)</f>
        <v/>
      </c>
      <c r="AK2" s="16" t="str">
        <f>IF(Entry!F26="","",IF(Entry!F26=1,"①",IF(Entry!F26=2,"②",IF(Entry!F26=3,"③"))))</f>
        <v/>
      </c>
      <c r="AL2" s="16" t="str">
        <f>IF(AND(Entry!I26="",Entry!I25=""),"",Entry!$B$4)</f>
        <v/>
      </c>
      <c r="AM2" s="16" t="str">
        <f>IF(Entry!I26="","",Entry!I26)</f>
        <v/>
      </c>
    </row>
    <row r="3" spans="1:39" x14ac:dyDescent="0.15">
      <c r="A3" s="16" t="str">
        <f>IF(AND(D3="",E3=""),"",Entry!$B$1)</f>
        <v/>
      </c>
      <c r="B3" s="16" t="s">
        <v>182</v>
      </c>
      <c r="C3" s="16">
        <v>3</v>
      </c>
      <c r="D3" s="16" t="str">
        <f>IF(Entry!B23="","",Entry!B23)</f>
        <v/>
      </c>
      <c r="E3" s="16" t="str">
        <f>IF(Entry!C23="","",Entry!C23)</f>
        <v/>
      </c>
      <c r="F3" s="16" t="str">
        <f>IF(Entry!F23="","",IF(Entry!F23=1,"①",IF(Entry!F23=2,"②",IF(Entry!F23=3,"③"))))</f>
        <v/>
      </c>
      <c r="G3" s="16" t="str">
        <f>IF(AND(D3="",E3=""),"",Entry!$B$4)</f>
        <v/>
      </c>
      <c r="H3" s="16" t="str">
        <f>IF(Entry!I23="","",Entry!I23)</f>
        <v/>
      </c>
      <c r="X3" s="16" t="str">
        <f>IF(AND(Z3="",AA3=""),"",Entry!$B$1)</f>
        <v/>
      </c>
      <c r="Y3" s="16">
        <v>3</v>
      </c>
      <c r="Z3" s="16" t="str">
        <f>IF(Entry!B17="","",Entry!B17)</f>
        <v/>
      </c>
      <c r="AA3" s="16" t="str">
        <f>IF(Entry!C17="","",Entry!C17)</f>
        <v/>
      </c>
      <c r="AB3" s="16" t="str">
        <f>IF(Entry!F17="","",Entry!F17)</f>
        <v/>
      </c>
      <c r="AC3" s="16" t="str">
        <f>IF(Entry!I17="","",Entry!I17)</f>
        <v/>
      </c>
      <c r="AF3" s="16" t="s">
        <v>183</v>
      </c>
      <c r="AG3" s="16">
        <v>2</v>
      </c>
      <c r="AH3" s="16" t="s">
        <v>184</v>
      </c>
      <c r="AI3" s="16" t="str">
        <f>IF(Entry!B27="","",Entry!B27)</f>
        <v/>
      </c>
      <c r="AJ3" s="16" t="str">
        <f>IF(Entry!C27="","",Entry!C27)</f>
        <v/>
      </c>
      <c r="AK3" s="16" t="str">
        <f>IF(Entry!F27="","",IF(Entry!F27=1,"①",IF(Entry!F27=2,"②",IF(Entry!F27=3,"③"))))</f>
        <v/>
      </c>
      <c r="AL3" s="16" t="str">
        <f>IF(AND(Entry!I27="",Entry!I28=""),"",Entry!$B$4)</f>
        <v/>
      </c>
      <c r="AM3" s="16" t="str">
        <f>IF(Entry!I27="","",Entry!I27)</f>
        <v/>
      </c>
    </row>
    <row r="4" spans="1:39" x14ac:dyDescent="0.15">
      <c r="X4" s="16" t="str">
        <f>IF(AND(Z4="",AA4=""),"",Entry!$B$1)</f>
        <v/>
      </c>
      <c r="Y4" s="16">
        <v>4</v>
      </c>
      <c r="Z4" s="16" t="str">
        <f>IF(Entry!B18="","",Entry!B18)</f>
        <v/>
      </c>
      <c r="AA4" s="16" t="str">
        <f>IF(Entry!C18="","",Entry!C18)</f>
        <v/>
      </c>
      <c r="AB4" s="16" t="str">
        <f>IF(Entry!F18="","",Entry!F18)</f>
        <v/>
      </c>
      <c r="AC4" s="16" t="str">
        <f>IF(Entry!I18="","",Entry!I18)</f>
        <v/>
      </c>
      <c r="AF4" s="16" t="s">
        <v>183</v>
      </c>
      <c r="AG4" s="16">
        <v>2</v>
      </c>
      <c r="AH4" s="16" t="s">
        <v>185</v>
      </c>
      <c r="AI4" s="16" t="str">
        <f>IF(Entry!B28="","",Entry!B28)</f>
        <v/>
      </c>
      <c r="AJ4" s="16" t="str">
        <f>IF(Entry!C28="","",Entry!C28)</f>
        <v/>
      </c>
      <c r="AK4" s="16" t="str">
        <f>IF(Entry!F28="","",IF(Entry!F28=1,"①",IF(Entry!F28=2,"②",IF(Entry!F28=3,"③"))))</f>
        <v/>
      </c>
      <c r="AL4" s="16" t="str">
        <f>IF(AND(Entry!I28="",Entry!I27=""),"",Entry!$B$4)</f>
        <v/>
      </c>
      <c r="AM4" s="16" t="str">
        <f>IF(Entry!I28="","",Entry!I28)</f>
        <v/>
      </c>
    </row>
    <row r="5" spans="1:39" x14ac:dyDescent="0.15">
      <c r="X5" s="16" t="str">
        <f>IF(AND(Z5="",AA5=""),"",Entry!$B$1)</f>
        <v/>
      </c>
      <c r="Y5" s="16">
        <v>5</v>
      </c>
      <c r="Z5" s="16" t="str">
        <f>IF(Entry!B19="","",Entry!B19)</f>
        <v/>
      </c>
      <c r="AA5" s="16" t="str">
        <f>IF(Entry!C19="","",Entry!C19)</f>
        <v/>
      </c>
      <c r="AB5" s="16" t="str">
        <f>IF(Entry!F19="","",Entry!F19)</f>
        <v/>
      </c>
      <c r="AC5" s="16" t="str">
        <f>IF(Entry!I19="","",Entry!I19)</f>
        <v/>
      </c>
    </row>
  </sheetData>
  <sheetProtection selectLockedCell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K19"/>
  <sheetViews>
    <sheetView showZeros="0" zoomScale="115" zoomScaleNormal="115" workbookViewId="0">
      <selection activeCell="F26" sqref="F26"/>
    </sheetView>
  </sheetViews>
  <sheetFormatPr defaultColWidth="9" defaultRowHeight="13.5" x14ac:dyDescent="0.15"/>
  <cols>
    <col min="1" max="1" width="3.625" style="14" customWidth="1"/>
    <col min="2" max="2" width="2.625" style="2" customWidth="1"/>
    <col min="3" max="3" width="0.875" style="2" customWidth="1"/>
    <col min="4" max="4" width="6.125" style="2" customWidth="1"/>
    <col min="5" max="5" width="0.625" style="2" customWidth="1"/>
    <col min="6" max="6" width="1.25" style="2" customWidth="1"/>
    <col min="7" max="7" width="6.125" style="2" customWidth="1"/>
    <col min="8" max="8" width="0.875" style="2" customWidth="1"/>
    <col min="9" max="9" width="2.125" style="2" customWidth="1"/>
    <col min="10" max="112" width="9" style="2"/>
    <col min="113" max="113" width="2.75" style="2" bestFit="1" customWidth="1"/>
    <col min="114" max="114" width="2.5" style="2" bestFit="1" customWidth="1"/>
    <col min="115" max="115" width="2.75" style="2" bestFit="1" customWidth="1"/>
    <col min="116" max="116" width="5.25" style="2" bestFit="1" customWidth="1"/>
    <col min="117" max="117" width="6.25" style="2" bestFit="1" customWidth="1"/>
    <col min="118" max="118" width="3.375" style="2" bestFit="1" customWidth="1"/>
    <col min="119" max="16384" width="9" style="2"/>
  </cols>
  <sheetData>
    <row r="1" spans="1:11" ht="14.25" thickBot="1" x14ac:dyDescent="0.2">
      <c r="A1" s="21" t="str">
        <f>Entry!B3</f>
        <v/>
      </c>
      <c r="B1" s="1"/>
      <c r="C1" s="1"/>
      <c r="D1" s="1"/>
      <c r="E1" s="1"/>
      <c r="F1" s="1"/>
      <c r="G1" s="1"/>
      <c r="H1" s="1"/>
      <c r="I1" s="1"/>
    </row>
    <row r="2" spans="1:11" ht="18" customHeight="1" thickTop="1" x14ac:dyDescent="0.15">
      <c r="A2" s="197" t="s">
        <v>174</v>
      </c>
      <c r="B2" s="261">
        <f>Entry!B5</f>
        <v>0</v>
      </c>
      <c r="C2" s="261"/>
      <c r="D2" s="261"/>
      <c r="E2" s="262" t="s">
        <v>175</v>
      </c>
      <c r="F2" s="262"/>
      <c r="G2" s="264">
        <f>Entry!B6</f>
        <v>0</v>
      </c>
      <c r="H2" s="264"/>
      <c r="I2" s="265"/>
    </row>
    <row r="3" spans="1:11" ht="18" customHeight="1" x14ac:dyDescent="0.15">
      <c r="A3" s="23" t="s">
        <v>176</v>
      </c>
      <c r="B3" s="266">
        <f>Entry!B10</f>
        <v>0</v>
      </c>
      <c r="C3" s="266"/>
      <c r="D3" s="266"/>
      <c r="E3" s="263"/>
      <c r="F3" s="263"/>
      <c r="G3" s="267">
        <f>Entry!B7</f>
        <v>0</v>
      </c>
      <c r="H3" s="267"/>
      <c r="I3" s="268"/>
    </row>
    <row r="4" spans="1:11" ht="18" customHeight="1" x14ac:dyDescent="0.15">
      <c r="A4" s="194" t="s">
        <v>177</v>
      </c>
      <c r="B4" s="269">
        <f>Entry!G10</f>
        <v>0</v>
      </c>
      <c r="C4" s="270"/>
      <c r="D4" s="270"/>
      <c r="E4" s="270"/>
      <c r="F4" s="270"/>
      <c r="G4" s="270"/>
      <c r="H4" s="270"/>
      <c r="I4" s="271"/>
    </row>
    <row r="5" spans="1:11" ht="18.75" thickBot="1" x14ac:dyDescent="0.2">
      <c r="A5" s="195" t="s">
        <v>180</v>
      </c>
      <c r="B5" s="258">
        <f>Entry!B8</f>
        <v>0</v>
      </c>
      <c r="C5" s="259"/>
      <c r="D5" s="259"/>
      <c r="E5" s="260"/>
      <c r="F5" s="196" t="s">
        <v>181</v>
      </c>
      <c r="G5" s="258">
        <f>Entry!B9</f>
        <v>0</v>
      </c>
      <c r="H5" s="259"/>
      <c r="I5" s="272"/>
    </row>
    <row r="6" spans="1:11" ht="14.25" thickTop="1" x14ac:dyDescent="0.15">
      <c r="A6" s="256" t="s">
        <v>29</v>
      </c>
      <c r="B6" s="17">
        <v>1</v>
      </c>
      <c r="C6" s="18"/>
      <c r="D6" s="19">
        <f>Entry!B15</f>
        <v>0</v>
      </c>
      <c r="E6" s="19"/>
      <c r="F6" s="19"/>
      <c r="G6" s="19">
        <f>Entry!C15</f>
        <v>0</v>
      </c>
      <c r="H6" s="20"/>
      <c r="I6" s="7">
        <f>Entry!F15</f>
        <v>0</v>
      </c>
      <c r="J6" s="65">
        <f>Entry!I15</f>
        <v>0</v>
      </c>
    </row>
    <row r="7" spans="1:11" x14ac:dyDescent="0.15">
      <c r="A7" s="257"/>
      <c r="B7" s="3">
        <v>2</v>
      </c>
      <c r="C7" s="4"/>
      <c r="D7" s="5">
        <f>Entry!B16</f>
        <v>0</v>
      </c>
      <c r="E7" s="5"/>
      <c r="F7" s="5"/>
      <c r="G7" s="5">
        <f>Entry!C16</f>
        <v>0</v>
      </c>
      <c r="H7" s="6"/>
      <c r="I7" s="8">
        <f>Entry!F16</f>
        <v>0</v>
      </c>
      <c r="J7" s="65">
        <f>Entry!I16</f>
        <v>0</v>
      </c>
    </row>
    <row r="8" spans="1:11" x14ac:dyDescent="0.15">
      <c r="A8" s="257"/>
      <c r="B8" s="3">
        <v>3</v>
      </c>
      <c r="C8" s="4"/>
      <c r="D8" s="5">
        <f>Entry!B17</f>
        <v>0</v>
      </c>
      <c r="E8" s="5"/>
      <c r="F8" s="5"/>
      <c r="G8" s="5">
        <f>Entry!C17</f>
        <v>0</v>
      </c>
      <c r="H8" s="6"/>
      <c r="I8" s="8">
        <f>Entry!F17</f>
        <v>0</v>
      </c>
      <c r="J8" s="65">
        <f>Entry!I17</f>
        <v>0</v>
      </c>
    </row>
    <row r="9" spans="1:11" x14ac:dyDescent="0.15">
      <c r="A9" s="257"/>
      <c r="B9" s="3">
        <v>4</v>
      </c>
      <c r="C9" s="4"/>
      <c r="D9" s="5">
        <f>Entry!B18</f>
        <v>0</v>
      </c>
      <c r="E9" s="5"/>
      <c r="F9" s="5"/>
      <c r="G9" s="5">
        <f>Entry!C18</f>
        <v>0</v>
      </c>
      <c r="H9" s="6"/>
      <c r="I9" s="8">
        <f>Entry!F18</f>
        <v>0</v>
      </c>
      <c r="J9" s="65">
        <f>Entry!I18</f>
        <v>0</v>
      </c>
    </row>
    <row r="10" spans="1:11" ht="14.25" thickBot="1" x14ac:dyDescent="0.2">
      <c r="A10" s="257"/>
      <c r="B10" s="3">
        <v>5</v>
      </c>
      <c r="C10" s="4"/>
      <c r="D10" s="5">
        <f>Entry!B19</f>
        <v>0</v>
      </c>
      <c r="E10" s="5"/>
      <c r="F10" s="5"/>
      <c r="G10" s="5">
        <f>Entry!C19</f>
        <v>0</v>
      </c>
      <c r="H10" s="6"/>
      <c r="I10" s="8">
        <f>Entry!F19</f>
        <v>0</v>
      </c>
      <c r="J10" s="65">
        <f>Entry!I19</f>
        <v>0</v>
      </c>
    </row>
    <row r="11" spans="1:11" ht="14.25" thickTop="1" x14ac:dyDescent="0.15">
      <c r="A11" s="256" t="s">
        <v>30</v>
      </c>
      <c r="B11" s="17">
        <v>1</v>
      </c>
      <c r="C11" s="18"/>
      <c r="D11" s="19">
        <f>Entry!B21</f>
        <v>0</v>
      </c>
      <c r="E11" s="19"/>
      <c r="F11" s="19"/>
      <c r="G11" s="19">
        <f>Entry!C21</f>
        <v>0</v>
      </c>
      <c r="H11" s="20"/>
      <c r="I11" s="7">
        <f>Entry!F21</f>
        <v>0</v>
      </c>
      <c r="J11" s="65">
        <f>Entry!I21</f>
        <v>0</v>
      </c>
    </row>
    <row r="12" spans="1:11" x14ac:dyDescent="0.15">
      <c r="A12" s="257"/>
      <c r="B12" s="3">
        <v>2</v>
      </c>
      <c r="C12" s="4"/>
      <c r="D12" s="5">
        <f>Entry!B22</f>
        <v>0</v>
      </c>
      <c r="E12" s="5"/>
      <c r="F12" s="5"/>
      <c r="G12" s="5">
        <f>Entry!C22</f>
        <v>0</v>
      </c>
      <c r="H12" s="6"/>
      <c r="I12" s="8">
        <f>Entry!F22</f>
        <v>0</v>
      </c>
      <c r="J12" s="65">
        <f>Entry!I22</f>
        <v>0</v>
      </c>
    </row>
    <row r="13" spans="1:11" ht="14.25" thickBot="1" x14ac:dyDescent="0.2">
      <c r="A13" s="275"/>
      <c r="B13" s="12">
        <v>3</v>
      </c>
      <c r="C13" s="9"/>
      <c r="D13" s="10">
        <f>Entry!B23</f>
        <v>0</v>
      </c>
      <c r="E13" s="10"/>
      <c r="F13" s="10"/>
      <c r="G13" s="10">
        <f>Entry!C23</f>
        <v>0</v>
      </c>
      <c r="H13" s="11"/>
      <c r="I13" s="13">
        <f>Entry!F23</f>
        <v>0</v>
      </c>
      <c r="J13" s="65">
        <f>Entry!I23</f>
        <v>0</v>
      </c>
    </row>
    <row r="14" spans="1:11" ht="14.25" thickTop="1" x14ac:dyDescent="0.15">
      <c r="A14" s="257" t="s">
        <v>31</v>
      </c>
      <c r="B14" s="276">
        <v>1</v>
      </c>
      <c r="C14" s="45"/>
      <c r="D14" s="46">
        <f>Entry!B25</f>
        <v>0</v>
      </c>
      <c r="E14" s="46"/>
      <c r="F14" s="46"/>
      <c r="G14" s="46">
        <f>Entry!C25</f>
        <v>0</v>
      </c>
      <c r="H14" s="47"/>
      <c r="I14" s="48">
        <f>Entry!F25</f>
        <v>0</v>
      </c>
      <c r="J14" s="65">
        <f>Entry!I25</f>
        <v>0</v>
      </c>
      <c r="K14" s="198">
        <f>Entry!J25</f>
        <v>0</v>
      </c>
    </row>
    <row r="15" spans="1:11" x14ac:dyDescent="0.15">
      <c r="A15" s="257"/>
      <c r="B15" s="277"/>
      <c r="C15" s="49"/>
      <c r="D15" s="50">
        <f>Entry!B26</f>
        <v>0</v>
      </c>
      <c r="E15" s="50"/>
      <c r="F15" s="50"/>
      <c r="G15" s="50">
        <f>Entry!C26</f>
        <v>0</v>
      </c>
      <c r="H15" s="51"/>
      <c r="I15" s="52">
        <f>Entry!F26</f>
        <v>0</v>
      </c>
      <c r="J15" s="65">
        <f>Entry!I26</f>
        <v>0</v>
      </c>
      <c r="K15" s="198"/>
    </row>
    <row r="16" spans="1:11" x14ac:dyDescent="0.15">
      <c r="A16" s="257"/>
      <c r="B16" s="276">
        <v>2</v>
      </c>
      <c r="C16" s="45"/>
      <c r="D16" s="46">
        <f>Entry!B27</f>
        <v>0</v>
      </c>
      <c r="E16" s="46"/>
      <c r="F16" s="46"/>
      <c r="G16" s="46">
        <f>Entry!C27</f>
        <v>0</v>
      </c>
      <c r="H16" s="47"/>
      <c r="I16" s="48">
        <f>Entry!F27</f>
        <v>0</v>
      </c>
      <c r="J16" s="65">
        <f>Entry!I27</f>
        <v>0</v>
      </c>
      <c r="K16" s="198">
        <f>Entry!J27</f>
        <v>0</v>
      </c>
    </row>
    <row r="17" spans="1:10" ht="14.25" thickBot="1" x14ac:dyDescent="0.2">
      <c r="A17" s="275"/>
      <c r="B17" s="278"/>
      <c r="C17" s="53"/>
      <c r="D17" s="54">
        <f>Entry!B28</f>
        <v>0</v>
      </c>
      <c r="E17" s="54"/>
      <c r="F17" s="54"/>
      <c r="G17" s="54">
        <f>Entry!C28</f>
        <v>0</v>
      </c>
      <c r="H17" s="55"/>
      <c r="I17" s="56">
        <f>Entry!F28</f>
        <v>0</v>
      </c>
      <c r="J17" s="65">
        <f>Entry!I28</f>
        <v>0</v>
      </c>
    </row>
    <row r="18" spans="1:10" ht="15" thickTop="1" thickBot="1" x14ac:dyDescent="0.2">
      <c r="A18" s="273" t="s">
        <v>33</v>
      </c>
      <c r="B18" s="274"/>
      <c r="C18" s="63"/>
      <c r="D18" s="63">
        <f>Entry!B30</f>
        <v>0</v>
      </c>
      <c r="E18" s="63"/>
      <c r="F18" s="63"/>
      <c r="G18" s="63">
        <f>Entry!C30</f>
        <v>0</v>
      </c>
      <c r="H18" s="63"/>
      <c r="I18" s="64">
        <f>Entry!F30</f>
        <v>0</v>
      </c>
    </row>
    <row r="19" spans="1:10" ht="14.25" thickTop="1" x14ac:dyDescent="0.15"/>
  </sheetData>
  <sheetProtection selectLockedCells="1"/>
  <mergeCells count="14">
    <mergeCell ref="A18:B18"/>
    <mergeCell ref="A11:A13"/>
    <mergeCell ref="A14:A17"/>
    <mergeCell ref="B14:B15"/>
    <mergeCell ref="B16:B17"/>
    <mergeCell ref="A6:A10"/>
    <mergeCell ref="B5:E5"/>
    <mergeCell ref="B2:D2"/>
    <mergeCell ref="E2:F3"/>
    <mergeCell ref="G2:I2"/>
    <mergeCell ref="B3:D3"/>
    <mergeCell ref="G3:I3"/>
    <mergeCell ref="B4:I4"/>
    <mergeCell ref="G5:I5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I31"/>
  <sheetViews>
    <sheetView showZeros="0" workbookViewId="0">
      <selection activeCell="E65" sqref="E65"/>
    </sheetView>
  </sheetViews>
  <sheetFormatPr defaultColWidth="9" defaultRowHeight="13.5" x14ac:dyDescent="0.15"/>
  <cols>
    <col min="1" max="1" width="3.625" style="14" customWidth="1"/>
    <col min="2" max="2" width="2.625" style="2" customWidth="1"/>
    <col min="3" max="3" width="0.875" style="2" customWidth="1"/>
    <col min="4" max="4" width="6.125" style="2" customWidth="1"/>
    <col min="5" max="5" width="0.625" style="2" customWidth="1"/>
    <col min="6" max="6" width="1.25" style="2" customWidth="1"/>
    <col min="7" max="7" width="6.125" style="2" customWidth="1"/>
    <col min="8" max="8" width="0.875" style="2" customWidth="1"/>
    <col min="9" max="9" width="2.125" style="2" customWidth="1"/>
    <col min="10" max="112" width="9" style="2"/>
    <col min="113" max="113" width="2.75" style="2" bestFit="1" customWidth="1"/>
    <col min="114" max="114" width="2.5" style="2" bestFit="1" customWidth="1"/>
    <col min="115" max="115" width="2.75" style="2" bestFit="1" customWidth="1"/>
    <col min="116" max="116" width="5.25" style="2" bestFit="1" customWidth="1"/>
    <col min="117" max="117" width="6.25" style="2" bestFit="1" customWidth="1"/>
    <col min="118" max="118" width="3.375" style="2" bestFit="1" customWidth="1"/>
    <col min="119" max="16384" width="9" style="2"/>
  </cols>
  <sheetData>
    <row r="1" spans="1:9" ht="14.25" thickBot="1" x14ac:dyDescent="0.2">
      <c r="A1" s="21" t="str">
        <f>Entry!B3</f>
        <v/>
      </c>
      <c r="B1" s="1"/>
      <c r="C1" s="1"/>
      <c r="D1" s="1"/>
      <c r="E1" s="1"/>
      <c r="F1" s="1"/>
      <c r="G1" s="1"/>
      <c r="H1" s="1"/>
      <c r="I1" s="1"/>
    </row>
    <row r="2" spans="1:9" ht="14.25" thickTop="1" x14ac:dyDescent="0.15">
      <c r="A2" s="15" t="s">
        <v>26</v>
      </c>
      <c r="B2" s="279" t="str">
        <f>Entry!B5&amp;IF(Entry!B6="","","・")&amp;Entry!B6&amp;IF(Entry!B7="","","・")&amp;Entry!B7</f>
        <v/>
      </c>
      <c r="C2" s="280"/>
      <c r="D2" s="280"/>
      <c r="E2" s="280"/>
      <c r="F2" s="280"/>
      <c r="G2" s="280"/>
      <c r="H2" s="280"/>
      <c r="I2" s="281"/>
    </row>
    <row r="3" spans="1:9" ht="14.25" customHeight="1" thickBot="1" x14ac:dyDescent="0.2">
      <c r="A3" s="24" t="s">
        <v>27</v>
      </c>
      <c r="B3" s="258">
        <f>Entry!B8</f>
        <v>0</v>
      </c>
      <c r="C3" s="259"/>
      <c r="D3" s="259"/>
      <c r="E3" s="260"/>
      <c r="F3" s="25" t="s">
        <v>28</v>
      </c>
      <c r="G3" s="258">
        <f>Entry!B9</f>
        <v>0</v>
      </c>
      <c r="H3" s="259"/>
      <c r="I3" s="272"/>
    </row>
    <row r="4" spans="1:9" ht="18" hidden="1" customHeight="1" x14ac:dyDescent="0.15">
      <c r="A4" s="23" t="s">
        <v>32</v>
      </c>
      <c r="B4" s="282" t="e">
        <f>Entry!#REF!</f>
        <v>#REF!</v>
      </c>
      <c r="C4" s="283"/>
      <c r="D4" s="283"/>
      <c r="E4" s="284"/>
      <c r="F4" s="285"/>
      <c r="G4" s="286"/>
      <c r="H4" s="286"/>
      <c r="I4" s="287"/>
    </row>
    <row r="5" spans="1:9" s="31" customFormat="1" ht="9" customHeight="1" thickTop="1" x14ac:dyDescent="0.15">
      <c r="A5" s="257" t="s">
        <v>29</v>
      </c>
      <c r="B5" s="41"/>
      <c r="C5" s="42"/>
      <c r="D5" s="30">
        <f>Entry!D15</f>
        <v>0</v>
      </c>
      <c r="E5" s="42"/>
      <c r="F5" s="43"/>
      <c r="G5" s="30">
        <f>Entry!E15</f>
        <v>0</v>
      </c>
      <c r="H5" s="43"/>
      <c r="I5" s="44"/>
    </row>
    <row r="6" spans="1:9" ht="11.25" customHeight="1" x14ac:dyDescent="0.15">
      <c r="A6" s="257"/>
      <c r="B6" s="3">
        <v>1</v>
      </c>
      <c r="C6" s="4"/>
      <c r="D6" s="5">
        <f>Entry!B15</f>
        <v>0</v>
      </c>
      <c r="E6" s="5"/>
      <c r="F6" s="5"/>
      <c r="G6" s="5">
        <f>Entry!C15</f>
        <v>0</v>
      </c>
      <c r="H6" s="6"/>
      <c r="I6" s="8">
        <f>Entry!F15</f>
        <v>0</v>
      </c>
    </row>
    <row r="7" spans="1:9" s="31" customFormat="1" ht="9" customHeight="1" x14ac:dyDescent="0.15">
      <c r="A7" s="257"/>
      <c r="B7" s="36"/>
      <c r="C7" s="33"/>
      <c r="D7" s="35">
        <f>Entry!D16</f>
        <v>0</v>
      </c>
      <c r="E7" s="34"/>
      <c r="F7" s="34"/>
      <c r="G7" s="35">
        <f>Entry!E16</f>
        <v>0</v>
      </c>
      <c r="H7" s="35"/>
      <c r="I7" s="27"/>
    </row>
    <row r="8" spans="1:9" ht="11.25" customHeight="1" x14ac:dyDescent="0.15">
      <c r="A8" s="257"/>
      <c r="B8" s="3">
        <v>2</v>
      </c>
      <c r="C8" s="4"/>
      <c r="D8" s="5">
        <f>Entry!B16</f>
        <v>0</v>
      </c>
      <c r="E8" s="5"/>
      <c r="F8" s="5"/>
      <c r="G8" s="5">
        <f>Entry!C16</f>
        <v>0</v>
      </c>
      <c r="H8" s="6"/>
      <c r="I8" s="8">
        <f>Entry!F16</f>
        <v>0</v>
      </c>
    </row>
    <row r="9" spans="1:9" s="31" customFormat="1" ht="9" customHeight="1" x14ac:dyDescent="0.15">
      <c r="A9" s="257"/>
      <c r="B9" s="36"/>
      <c r="C9" s="33"/>
      <c r="D9" s="35">
        <f>Entry!D17</f>
        <v>0</v>
      </c>
      <c r="E9" s="34"/>
      <c r="F9" s="34"/>
      <c r="G9" s="35">
        <f>Entry!E17</f>
        <v>0</v>
      </c>
      <c r="H9" s="35"/>
      <c r="I9" s="27"/>
    </row>
    <row r="10" spans="1:9" ht="11.25" customHeight="1" x14ac:dyDescent="0.15">
      <c r="A10" s="257"/>
      <c r="B10" s="3">
        <v>3</v>
      </c>
      <c r="C10" s="4"/>
      <c r="D10" s="5">
        <f>Entry!B17</f>
        <v>0</v>
      </c>
      <c r="E10" s="5"/>
      <c r="F10" s="5"/>
      <c r="G10" s="5">
        <f>Entry!C17</f>
        <v>0</v>
      </c>
      <c r="H10" s="6"/>
      <c r="I10" s="8">
        <f>Entry!F17</f>
        <v>0</v>
      </c>
    </row>
    <row r="11" spans="1:9" s="31" customFormat="1" ht="9" customHeight="1" x14ac:dyDescent="0.15">
      <c r="A11" s="257"/>
      <c r="B11" s="36"/>
      <c r="C11" s="33"/>
      <c r="D11" s="35">
        <f>Entry!D18</f>
        <v>0</v>
      </c>
      <c r="E11" s="34"/>
      <c r="F11" s="34"/>
      <c r="G11" s="35">
        <f>Entry!E18</f>
        <v>0</v>
      </c>
      <c r="H11" s="35"/>
      <c r="I11" s="27"/>
    </row>
    <row r="12" spans="1:9" ht="11.25" customHeight="1" x14ac:dyDescent="0.15">
      <c r="A12" s="257"/>
      <c r="B12" s="3">
        <v>4</v>
      </c>
      <c r="C12" s="4"/>
      <c r="D12" s="5">
        <f>Entry!B18</f>
        <v>0</v>
      </c>
      <c r="E12" s="5"/>
      <c r="F12" s="5"/>
      <c r="G12" s="5">
        <f>Entry!C18</f>
        <v>0</v>
      </c>
      <c r="H12" s="6"/>
      <c r="I12" s="8">
        <f>Entry!F18</f>
        <v>0</v>
      </c>
    </row>
    <row r="13" spans="1:9" s="31" customFormat="1" ht="9" customHeight="1" x14ac:dyDescent="0.15">
      <c r="A13" s="257"/>
      <c r="B13" s="36"/>
      <c r="C13" s="33"/>
      <c r="D13" s="35">
        <f>Entry!D19</f>
        <v>0</v>
      </c>
      <c r="E13" s="34"/>
      <c r="F13" s="34"/>
      <c r="G13" s="35">
        <f>Entry!E19</f>
        <v>0</v>
      </c>
      <c r="H13" s="35"/>
      <c r="I13" s="27"/>
    </row>
    <row r="14" spans="1:9" ht="11.25" customHeight="1" thickBot="1" x14ac:dyDescent="0.2">
      <c r="A14" s="257"/>
      <c r="B14" s="3">
        <v>5</v>
      </c>
      <c r="C14" s="4"/>
      <c r="D14" s="5">
        <f>Entry!B19</f>
        <v>0</v>
      </c>
      <c r="E14" s="5"/>
      <c r="F14" s="5"/>
      <c r="G14" s="5">
        <f>Entry!C19</f>
        <v>0</v>
      </c>
      <c r="H14" s="6"/>
      <c r="I14" s="8">
        <f>Entry!F19</f>
        <v>0</v>
      </c>
    </row>
    <row r="15" spans="1:9" s="31" customFormat="1" ht="9" customHeight="1" thickTop="1" x14ac:dyDescent="0.15">
      <c r="A15" s="256" t="s">
        <v>30</v>
      </c>
      <c r="B15" s="37"/>
      <c r="C15" s="38"/>
      <c r="D15" s="40">
        <f>Entry!D21</f>
        <v>0</v>
      </c>
      <c r="E15" s="39"/>
      <c r="F15" s="39"/>
      <c r="G15" s="40">
        <f>Entry!E21</f>
        <v>0</v>
      </c>
      <c r="H15" s="40"/>
      <c r="I15" s="26"/>
    </row>
    <row r="16" spans="1:9" ht="11.25" customHeight="1" x14ac:dyDescent="0.15">
      <c r="A16" s="257"/>
      <c r="B16" s="3">
        <v>1</v>
      </c>
      <c r="C16" s="4"/>
      <c r="D16" s="5">
        <f>Entry!B21</f>
        <v>0</v>
      </c>
      <c r="E16" s="5"/>
      <c r="F16" s="5"/>
      <c r="G16" s="5">
        <f>Entry!C21</f>
        <v>0</v>
      </c>
      <c r="H16" s="6"/>
      <c r="I16" s="8">
        <f>Entry!F21</f>
        <v>0</v>
      </c>
    </row>
    <row r="17" spans="1:9" s="31" customFormat="1" ht="9" customHeight="1" x14ac:dyDescent="0.15">
      <c r="A17" s="257"/>
      <c r="B17" s="36"/>
      <c r="C17" s="33"/>
      <c r="D17" s="35">
        <f>Entry!D22</f>
        <v>0</v>
      </c>
      <c r="E17" s="34"/>
      <c r="F17" s="34"/>
      <c r="G17" s="35">
        <f>Entry!E22</f>
        <v>0</v>
      </c>
      <c r="H17" s="35"/>
      <c r="I17" s="27"/>
    </row>
    <row r="18" spans="1:9" ht="11.25" customHeight="1" x14ac:dyDescent="0.15">
      <c r="A18" s="257"/>
      <c r="B18" s="3">
        <v>2</v>
      </c>
      <c r="C18" s="4"/>
      <c r="D18" s="5">
        <f>Entry!B22</f>
        <v>0</v>
      </c>
      <c r="E18" s="5"/>
      <c r="F18" s="5"/>
      <c r="G18" s="5">
        <f>Entry!C22</f>
        <v>0</v>
      </c>
      <c r="H18" s="6"/>
      <c r="I18" s="8">
        <f>Entry!F22</f>
        <v>0</v>
      </c>
    </row>
    <row r="19" spans="1:9" s="31" customFormat="1" ht="9" customHeight="1" x14ac:dyDescent="0.15">
      <c r="A19" s="257"/>
      <c r="B19" s="32"/>
      <c r="C19" s="28"/>
      <c r="D19" s="30">
        <f>Entry!D23</f>
        <v>0</v>
      </c>
      <c r="E19" s="29"/>
      <c r="F19" s="29"/>
      <c r="G19" s="30">
        <f>Entry!E23</f>
        <v>0</v>
      </c>
      <c r="H19" s="30"/>
      <c r="I19" s="22"/>
    </row>
    <row r="20" spans="1:9" ht="11.25" customHeight="1" thickBot="1" x14ac:dyDescent="0.2">
      <c r="A20" s="275"/>
      <c r="B20" s="12">
        <v>3</v>
      </c>
      <c r="C20" s="9"/>
      <c r="D20" s="10">
        <f>Entry!B23</f>
        <v>0</v>
      </c>
      <c r="E20" s="10"/>
      <c r="F20" s="10"/>
      <c r="G20" s="10">
        <f>Entry!C23</f>
        <v>0</v>
      </c>
      <c r="H20" s="11"/>
      <c r="I20" s="13">
        <f>Entry!F23</f>
        <v>0</v>
      </c>
    </row>
    <row r="21" spans="1:9" s="31" customFormat="1" ht="9" customHeight="1" thickTop="1" x14ac:dyDescent="0.15">
      <c r="A21" s="256" t="s">
        <v>31</v>
      </c>
      <c r="B21" s="32"/>
      <c r="C21" s="28"/>
      <c r="D21" s="30">
        <f>Entry!D25</f>
        <v>0</v>
      </c>
      <c r="E21" s="29"/>
      <c r="F21" s="29"/>
      <c r="G21" s="30">
        <f>Entry!E25</f>
        <v>0</v>
      </c>
      <c r="H21" s="30"/>
      <c r="I21" s="22"/>
    </row>
    <row r="22" spans="1:9" ht="11.25" customHeight="1" x14ac:dyDescent="0.15">
      <c r="A22" s="257"/>
      <c r="B22" s="276">
        <v>1</v>
      </c>
      <c r="C22" s="4"/>
      <c r="D22" s="5">
        <f>Entry!B25</f>
        <v>0</v>
      </c>
      <c r="E22" s="5"/>
      <c r="F22" s="5"/>
      <c r="G22" s="5">
        <f>Entry!C25</f>
        <v>0</v>
      </c>
      <c r="H22" s="6"/>
      <c r="I22" s="8">
        <f>Entry!F25</f>
        <v>0</v>
      </c>
    </row>
    <row r="23" spans="1:9" s="31" customFormat="1" ht="9" customHeight="1" x14ac:dyDescent="0.15">
      <c r="A23" s="257"/>
      <c r="B23" s="276"/>
      <c r="C23" s="33"/>
      <c r="D23" s="35">
        <f>Entry!D26</f>
        <v>0</v>
      </c>
      <c r="E23" s="34"/>
      <c r="F23" s="34"/>
      <c r="G23" s="35">
        <f>Entry!E26</f>
        <v>0</v>
      </c>
      <c r="H23" s="35"/>
      <c r="I23" s="27"/>
    </row>
    <row r="24" spans="1:9" ht="11.25" customHeight="1" x14ac:dyDescent="0.15">
      <c r="A24" s="257"/>
      <c r="B24" s="277"/>
      <c r="C24" s="4"/>
      <c r="D24" s="5">
        <f>Entry!B26</f>
        <v>0</v>
      </c>
      <c r="E24" s="5"/>
      <c r="F24" s="5"/>
      <c r="G24" s="5">
        <f>Entry!C26</f>
        <v>0</v>
      </c>
      <c r="H24" s="6"/>
      <c r="I24" s="8">
        <f>Entry!F26</f>
        <v>0</v>
      </c>
    </row>
    <row r="25" spans="1:9" s="31" customFormat="1" ht="9" customHeight="1" x14ac:dyDescent="0.15">
      <c r="A25" s="257"/>
      <c r="B25" s="32"/>
      <c r="C25" s="33"/>
      <c r="D25" s="35">
        <f>Entry!D27</f>
        <v>0</v>
      </c>
      <c r="E25" s="34"/>
      <c r="F25" s="34"/>
      <c r="G25" s="35">
        <f>Entry!E27</f>
        <v>0</v>
      </c>
      <c r="H25" s="35"/>
      <c r="I25" s="27"/>
    </row>
    <row r="26" spans="1:9" ht="11.25" customHeight="1" x14ac:dyDescent="0.15">
      <c r="A26" s="257"/>
      <c r="B26" s="276">
        <v>2</v>
      </c>
      <c r="C26" s="4"/>
      <c r="D26" s="5">
        <f>Entry!B27</f>
        <v>0</v>
      </c>
      <c r="E26" s="5"/>
      <c r="F26" s="5"/>
      <c r="G26" s="5">
        <f>Entry!C27</f>
        <v>0</v>
      </c>
      <c r="H26" s="6"/>
      <c r="I26" s="8">
        <f>Entry!F27</f>
        <v>0</v>
      </c>
    </row>
    <row r="27" spans="1:9" s="31" customFormat="1" ht="9" customHeight="1" x14ac:dyDescent="0.15">
      <c r="A27" s="257"/>
      <c r="B27" s="276"/>
      <c r="C27" s="28"/>
      <c r="D27" s="30">
        <f>Entry!D28</f>
        <v>0</v>
      </c>
      <c r="E27" s="29"/>
      <c r="F27" s="29"/>
      <c r="G27" s="30">
        <f>Entry!E28</f>
        <v>0</v>
      </c>
      <c r="H27" s="30"/>
      <c r="I27" s="22"/>
    </row>
    <row r="28" spans="1:9" ht="11.25" customHeight="1" thickBot="1" x14ac:dyDescent="0.2">
      <c r="A28" s="275"/>
      <c r="B28" s="278"/>
      <c r="C28" s="9"/>
      <c r="D28" s="10">
        <f>Entry!B28</f>
        <v>0</v>
      </c>
      <c r="E28" s="10"/>
      <c r="F28" s="10"/>
      <c r="G28" s="10">
        <f>Entry!C28</f>
        <v>0</v>
      </c>
      <c r="H28" s="11"/>
      <c r="I28" s="13">
        <f>Entry!F28</f>
        <v>0</v>
      </c>
    </row>
    <row r="29" spans="1:9" ht="9" customHeight="1" thickTop="1" x14ac:dyDescent="0.15">
      <c r="A29" s="288" t="s">
        <v>33</v>
      </c>
      <c r="B29" s="289"/>
      <c r="C29" s="60"/>
      <c r="D29" s="61">
        <f>Entry!D30</f>
        <v>0</v>
      </c>
      <c r="E29" s="61"/>
      <c r="F29" s="61"/>
      <c r="G29" s="61">
        <f>Entry!E39</f>
        <v>0</v>
      </c>
      <c r="H29" s="61"/>
      <c r="I29" s="62"/>
    </row>
    <row r="30" spans="1:9" ht="11.25" customHeight="1" thickBot="1" x14ac:dyDescent="0.2">
      <c r="A30" s="290"/>
      <c r="B30" s="291"/>
      <c r="C30" s="57"/>
      <c r="D30" s="58">
        <f>Entry!B30</f>
        <v>0</v>
      </c>
      <c r="E30" s="58"/>
      <c r="F30" s="58"/>
      <c r="G30" s="58">
        <f>Entry!C30</f>
        <v>0</v>
      </c>
      <c r="H30" s="58"/>
      <c r="I30" s="59">
        <f>Entry!F30</f>
        <v>0</v>
      </c>
    </row>
    <row r="31" spans="1:9" ht="14.25" thickTop="1" x14ac:dyDescent="0.15"/>
  </sheetData>
  <sheetProtection selectLockedCells="1"/>
  <mergeCells count="11">
    <mergeCell ref="A29:B30"/>
    <mergeCell ref="A5:A14"/>
    <mergeCell ref="B22:B24"/>
    <mergeCell ref="B26:B28"/>
    <mergeCell ref="A21:A28"/>
    <mergeCell ref="A15:A20"/>
    <mergeCell ref="B2:I2"/>
    <mergeCell ref="B3:E3"/>
    <mergeCell ref="G3:I3"/>
    <mergeCell ref="B4:E4"/>
    <mergeCell ref="F4:I4"/>
  </mergeCells>
  <phoneticPr fontId="16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workbookViewId="0">
      <selection activeCell="E65" sqref="E65"/>
    </sheetView>
  </sheetViews>
  <sheetFormatPr defaultRowHeight="13.5" x14ac:dyDescent="0.15"/>
  <sheetData>
    <row r="1" spans="1:5" x14ac:dyDescent="0.15">
      <c r="A1" t="str">
        <f>Entry!B3</f>
        <v/>
      </c>
    </row>
    <row r="2" spans="1:5" x14ac:dyDescent="0.15">
      <c r="A2">
        <f>Entry!A15</f>
        <v>1</v>
      </c>
      <c r="B2">
        <f>Entry!B15</f>
        <v>0</v>
      </c>
      <c r="C2">
        <f>Entry!C15</f>
        <v>0</v>
      </c>
      <c r="D2">
        <f>Entry!F15</f>
        <v>0</v>
      </c>
      <c r="E2">
        <f>Entry!I15</f>
        <v>0</v>
      </c>
    </row>
    <row r="3" spans="1:5" x14ac:dyDescent="0.15">
      <c r="A3">
        <f>Entry!A16</f>
        <v>2</v>
      </c>
      <c r="B3">
        <f>Entry!B16</f>
        <v>0</v>
      </c>
      <c r="C3">
        <f>Entry!C16</f>
        <v>0</v>
      </c>
      <c r="D3">
        <f>Entry!F16</f>
        <v>0</v>
      </c>
      <c r="E3">
        <f>Entry!I16</f>
        <v>0</v>
      </c>
    </row>
    <row r="4" spans="1:5" x14ac:dyDescent="0.15">
      <c r="A4">
        <f>Entry!A17</f>
        <v>3</v>
      </c>
      <c r="B4">
        <f>Entry!B17</f>
        <v>0</v>
      </c>
      <c r="C4">
        <f>Entry!C17</f>
        <v>0</v>
      </c>
      <c r="D4">
        <f>Entry!F17</f>
        <v>0</v>
      </c>
      <c r="E4">
        <f>Entry!I17</f>
        <v>0</v>
      </c>
    </row>
    <row r="5" spans="1:5" x14ac:dyDescent="0.15">
      <c r="A5">
        <f>Entry!A18</f>
        <v>4</v>
      </c>
      <c r="B5">
        <f>Entry!B18</f>
        <v>0</v>
      </c>
      <c r="C5">
        <f>Entry!C18</f>
        <v>0</v>
      </c>
      <c r="D5">
        <f>Entry!F18</f>
        <v>0</v>
      </c>
      <c r="E5">
        <f>Entry!I18</f>
        <v>0</v>
      </c>
    </row>
    <row r="6" spans="1:5" x14ac:dyDescent="0.15">
      <c r="A6">
        <f>Entry!A19</f>
        <v>5</v>
      </c>
      <c r="B6">
        <f>Entry!B19</f>
        <v>0</v>
      </c>
      <c r="C6">
        <f>Entry!C19</f>
        <v>0</v>
      </c>
      <c r="D6">
        <f>Entry!F19</f>
        <v>0</v>
      </c>
      <c r="E6">
        <f>Entry!I19</f>
        <v>0</v>
      </c>
    </row>
  </sheetData>
  <sheetProtection selectLockedCells="1"/>
  <phoneticPr fontId="30"/>
  <pageMargins left="0.7" right="0.7" top="0.75" bottom="0.75" header="0.3" footer="0.3"/>
  <pageSetup paperSize="9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4"/>
  <sheetViews>
    <sheetView topLeftCell="A49" workbookViewId="0">
      <selection activeCell="E65" sqref="E65"/>
    </sheetView>
  </sheetViews>
  <sheetFormatPr defaultColWidth="9" defaultRowHeight="20.45" customHeight="1" x14ac:dyDescent="0.15"/>
  <cols>
    <col min="1" max="1" width="9.5" style="72" customWidth="1"/>
    <col min="2" max="2" width="12.125" style="69" customWidth="1"/>
    <col min="3" max="3" width="30.875" style="69" customWidth="1"/>
    <col min="4" max="16384" width="9" style="69"/>
  </cols>
  <sheetData>
    <row r="1" spans="1:3" ht="20.45" customHeight="1" x14ac:dyDescent="0.15">
      <c r="A1" s="72" t="s">
        <v>161</v>
      </c>
      <c r="C1" s="69" t="s">
        <v>162</v>
      </c>
    </row>
    <row r="2" spans="1:3" ht="20.45" customHeight="1" x14ac:dyDescent="0.15">
      <c r="A2" s="72">
        <v>1</v>
      </c>
      <c r="B2" s="69" t="s">
        <v>35</v>
      </c>
      <c r="C2" s="69" t="s">
        <v>110</v>
      </c>
    </row>
    <row r="3" spans="1:3" ht="20.45" customHeight="1" x14ac:dyDescent="0.15">
      <c r="A3" s="72">
        <v>2</v>
      </c>
      <c r="B3" s="69" t="s">
        <v>36</v>
      </c>
      <c r="C3" s="69" t="s">
        <v>75</v>
      </c>
    </row>
    <row r="4" spans="1:3" ht="20.45" customHeight="1" x14ac:dyDescent="0.15">
      <c r="A4" s="72">
        <v>3</v>
      </c>
      <c r="B4" s="69" t="s">
        <v>104</v>
      </c>
      <c r="C4" s="69" t="s">
        <v>76</v>
      </c>
    </row>
    <row r="5" spans="1:3" ht="20.45" customHeight="1" x14ac:dyDescent="0.15">
      <c r="A5" s="72">
        <v>4</v>
      </c>
      <c r="B5" s="69" t="s">
        <v>37</v>
      </c>
      <c r="C5" s="69" t="s">
        <v>77</v>
      </c>
    </row>
    <row r="6" spans="1:3" ht="20.45" customHeight="1" x14ac:dyDescent="0.15">
      <c r="A6" s="72">
        <v>5</v>
      </c>
      <c r="B6" s="69" t="s">
        <v>38</v>
      </c>
      <c r="C6" s="69" t="s">
        <v>78</v>
      </c>
    </row>
    <row r="7" spans="1:3" ht="20.45" customHeight="1" x14ac:dyDescent="0.15">
      <c r="A7" s="72">
        <v>6</v>
      </c>
      <c r="B7" s="69" t="s">
        <v>39</v>
      </c>
      <c r="C7" s="69" t="s">
        <v>79</v>
      </c>
    </row>
    <row r="8" spans="1:3" ht="20.45" customHeight="1" x14ac:dyDescent="0.15">
      <c r="A8" s="72">
        <v>7</v>
      </c>
      <c r="B8" s="69" t="s">
        <v>40</v>
      </c>
      <c r="C8" s="69" t="s">
        <v>80</v>
      </c>
    </row>
    <row r="9" spans="1:3" ht="20.45" customHeight="1" x14ac:dyDescent="0.15">
      <c r="A9" s="72">
        <v>8</v>
      </c>
      <c r="B9" s="69" t="s">
        <v>41</v>
      </c>
      <c r="C9" s="69" t="s">
        <v>81</v>
      </c>
    </row>
    <row r="10" spans="1:3" ht="20.45" customHeight="1" x14ac:dyDescent="0.15">
      <c r="A10" s="72">
        <v>9</v>
      </c>
      <c r="B10" s="69" t="s">
        <v>111</v>
      </c>
      <c r="C10" s="69" t="s">
        <v>82</v>
      </c>
    </row>
    <row r="11" spans="1:3" ht="20.45" customHeight="1" x14ac:dyDescent="0.15">
      <c r="A11" s="72">
        <v>10</v>
      </c>
      <c r="B11" s="69" t="s">
        <v>42</v>
      </c>
      <c r="C11" s="69" t="s">
        <v>83</v>
      </c>
    </row>
    <row r="12" spans="1:3" ht="20.45" customHeight="1" x14ac:dyDescent="0.15">
      <c r="A12" s="72">
        <v>11</v>
      </c>
      <c r="B12" s="69" t="s">
        <v>43</v>
      </c>
      <c r="C12" s="69" t="s">
        <v>112</v>
      </c>
    </row>
    <row r="13" spans="1:3" ht="20.45" customHeight="1" x14ac:dyDescent="0.15">
      <c r="A13" s="72">
        <v>12</v>
      </c>
      <c r="B13" s="69" t="s">
        <v>105</v>
      </c>
      <c r="C13" s="69" t="s">
        <v>84</v>
      </c>
    </row>
    <row r="14" spans="1:3" ht="20.45" customHeight="1" x14ac:dyDescent="0.15">
      <c r="A14" s="72">
        <v>13</v>
      </c>
      <c r="B14" s="69" t="s">
        <v>106</v>
      </c>
      <c r="C14" s="69" t="s">
        <v>85</v>
      </c>
    </row>
    <row r="15" spans="1:3" ht="20.45" customHeight="1" x14ac:dyDescent="0.15">
      <c r="A15" s="72">
        <v>14</v>
      </c>
      <c r="B15" s="69" t="s">
        <v>44</v>
      </c>
      <c r="C15" s="69" t="s">
        <v>113</v>
      </c>
    </row>
    <row r="16" spans="1:3" ht="20.45" customHeight="1" x14ac:dyDescent="0.15">
      <c r="A16" s="72">
        <v>15</v>
      </c>
      <c r="B16" s="69" t="s">
        <v>45</v>
      </c>
      <c r="C16" s="69" t="s">
        <v>86</v>
      </c>
    </row>
    <row r="17" spans="1:3" ht="20.45" customHeight="1" x14ac:dyDescent="0.15">
      <c r="A17" s="72">
        <v>16</v>
      </c>
      <c r="B17" s="69" t="s">
        <v>46</v>
      </c>
      <c r="C17" s="69" t="s">
        <v>114</v>
      </c>
    </row>
    <row r="18" spans="1:3" ht="20.45" customHeight="1" x14ac:dyDescent="0.15">
      <c r="A18" s="72">
        <v>17</v>
      </c>
      <c r="B18" s="69" t="s">
        <v>47</v>
      </c>
      <c r="C18" s="69" t="s">
        <v>87</v>
      </c>
    </row>
    <row r="19" spans="1:3" ht="20.45" customHeight="1" x14ac:dyDescent="0.15">
      <c r="A19" s="72">
        <v>18</v>
      </c>
      <c r="B19" s="69" t="s">
        <v>48</v>
      </c>
      <c r="C19" s="69" t="s">
        <v>88</v>
      </c>
    </row>
    <row r="20" spans="1:3" ht="20.45" customHeight="1" x14ac:dyDescent="0.15">
      <c r="A20" s="72">
        <v>19</v>
      </c>
      <c r="B20" s="69" t="s">
        <v>115</v>
      </c>
      <c r="C20" s="69" t="s">
        <v>89</v>
      </c>
    </row>
    <row r="21" spans="1:3" ht="20.45" customHeight="1" x14ac:dyDescent="0.15">
      <c r="A21" s="72">
        <v>20</v>
      </c>
      <c r="B21" s="69" t="s">
        <v>49</v>
      </c>
      <c r="C21" s="69" t="s">
        <v>90</v>
      </c>
    </row>
    <row r="22" spans="1:3" ht="20.45" customHeight="1" x14ac:dyDescent="0.15">
      <c r="A22" s="72">
        <v>21</v>
      </c>
      <c r="B22" s="69" t="s">
        <v>50</v>
      </c>
      <c r="C22" s="69" t="s">
        <v>91</v>
      </c>
    </row>
    <row r="23" spans="1:3" ht="20.45" customHeight="1" x14ac:dyDescent="0.15">
      <c r="A23" s="72">
        <v>22</v>
      </c>
      <c r="B23" s="69" t="s">
        <v>107</v>
      </c>
      <c r="C23" s="69" t="s">
        <v>116</v>
      </c>
    </row>
    <row r="24" spans="1:3" ht="20.45" customHeight="1" x14ac:dyDescent="0.15">
      <c r="A24" s="72">
        <v>23</v>
      </c>
      <c r="B24" s="69" t="s">
        <v>51</v>
      </c>
      <c r="C24" s="69" t="s">
        <v>117</v>
      </c>
    </row>
    <row r="25" spans="1:3" ht="20.45" customHeight="1" x14ac:dyDescent="0.15">
      <c r="A25" s="72">
        <v>24</v>
      </c>
      <c r="B25" s="69" t="s">
        <v>52</v>
      </c>
      <c r="C25" s="69" t="s">
        <v>118</v>
      </c>
    </row>
    <row r="26" spans="1:3" ht="20.45" customHeight="1" x14ac:dyDescent="0.15">
      <c r="A26" s="72">
        <v>25</v>
      </c>
      <c r="B26" s="69" t="s">
        <v>53</v>
      </c>
      <c r="C26" s="69" t="s">
        <v>119</v>
      </c>
    </row>
    <row r="27" spans="1:3" ht="20.45" customHeight="1" x14ac:dyDescent="0.15">
      <c r="A27" s="72">
        <v>26</v>
      </c>
      <c r="B27" s="69" t="s">
        <v>54</v>
      </c>
      <c r="C27" s="69" t="s">
        <v>120</v>
      </c>
    </row>
    <row r="28" spans="1:3" ht="20.45" customHeight="1" x14ac:dyDescent="0.15">
      <c r="A28" s="72">
        <v>27</v>
      </c>
      <c r="B28" s="69" t="s">
        <v>55</v>
      </c>
      <c r="C28" s="69" t="s">
        <v>121</v>
      </c>
    </row>
    <row r="29" spans="1:3" ht="20.45" customHeight="1" x14ac:dyDescent="0.15">
      <c r="A29" s="72">
        <v>28</v>
      </c>
      <c r="B29" s="69" t="s">
        <v>56</v>
      </c>
      <c r="C29" s="69" t="s">
        <v>122</v>
      </c>
    </row>
    <row r="30" spans="1:3" ht="20.45" customHeight="1" x14ac:dyDescent="0.15">
      <c r="A30" s="72">
        <v>29</v>
      </c>
      <c r="B30" s="69" t="s">
        <v>57</v>
      </c>
      <c r="C30" s="69" t="s">
        <v>123</v>
      </c>
    </row>
    <row r="31" spans="1:3" ht="20.45" customHeight="1" x14ac:dyDescent="0.15">
      <c r="A31" s="72">
        <v>30</v>
      </c>
      <c r="B31" s="69" t="s">
        <v>58</v>
      </c>
      <c r="C31" s="69" t="s">
        <v>124</v>
      </c>
    </row>
    <row r="32" spans="1:3" ht="20.45" customHeight="1" x14ac:dyDescent="0.15">
      <c r="A32" s="72">
        <v>31</v>
      </c>
      <c r="B32" s="69" t="s">
        <v>59</v>
      </c>
      <c r="C32" s="69" t="s">
        <v>125</v>
      </c>
    </row>
    <row r="33" spans="1:3" ht="20.45" customHeight="1" x14ac:dyDescent="0.15">
      <c r="A33" s="72">
        <v>32</v>
      </c>
      <c r="B33" s="69" t="s">
        <v>60</v>
      </c>
      <c r="C33" s="69" t="s">
        <v>126</v>
      </c>
    </row>
    <row r="34" spans="1:3" ht="20.45" customHeight="1" x14ac:dyDescent="0.15">
      <c r="A34" s="72">
        <v>33</v>
      </c>
      <c r="B34" s="69" t="s">
        <v>127</v>
      </c>
      <c r="C34" s="69" t="s">
        <v>128</v>
      </c>
    </row>
    <row r="35" spans="1:3" ht="20.45" customHeight="1" x14ac:dyDescent="0.15">
      <c r="A35" s="72">
        <v>34</v>
      </c>
      <c r="B35" s="69" t="s">
        <v>61</v>
      </c>
      <c r="C35" s="69" t="s">
        <v>129</v>
      </c>
    </row>
    <row r="36" spans="1:3" ht="20.45" customHeight="1" x14ac:dyDescent="0.15">
      <c r="A36" s="72">
        <v>35</v>
      </c>
      <c r="B36" s="69" t="s">
        <v>130</v>
      </c>
      <c r="C36" s="69" t="s">
        <v>131</v>
      </c>
    </row>
    <row r="37" spans="1:3" ht="20.45" customHeight="1" x14ac:dyDescent="0.15">
      <c r="A37" s="72">
        <v>36</v>
      </c>
      <c r="B37" s="69" t="s">
        <v>62</v>
      </c>
      <c r="C37" s="69" t="s">
        <v>132</v>
      </c>
    </row>
    <row r="38" spans="1:3" ht="20.45" customHeight="1" x14ac:dyDescent="0.15">
      <c r="A38" s="72">
        <v>37</v>
      </c>
      <c r="B38" s="69" t="s">
        <v>133</v>
      </c>
      <c r="C38" s="69" t="s">
        <v>134</v>
      </c>
    </row>
    <row r="39" spans="1:3" ht="20.45" customHeight="1" x14ac:dyDescent="0.15">
      <c r="A39" s="72">
        <v>38</v>
      </c>
      <c r="B39" s="69" t="s">
        <v>108</v>
      </c>
      <c r="C39" s="69" t="s">
        <v>135</v>
      </c>
    </row>
    <row r="40" spans="1:3" ht="20.45" customHeight="1" x14ac:dyDescent="0.15">
      <c r="A40" s="72">
        <v>39</v>
      </c>
      <c r="B40" s="69" t="s">
        <v>136</v>
      </c>
      <c r="C40" s="69" t="s">
        <v>137</v>
      </c>
    </row>
    <row r="41" spans="1:3" ht="20.45" customHeight="1" x14ac:dyDescent="0.15">
      <c r="A41" s="72">
        <v>40</v>
      </c>
      <c r="B41" s="69" t="s">
        <v>63</v>
      </c>
      <c r="C41" s="69" t="s">
        <v>138</v>
      </c>
    </row>
    <row r="42" spans="1:3" ht="20.45" customHeight="1" x14ac:dyDescent="0.15">
      <c r="A42" s="72">
        <v>41</v>
      </c>
      <c r="B42" s="69" t="s">
        <v>64</v>
      </c>
      <c r="C42" s="69" t="s">
        <v>139</v>
      </c>
    </row>
    <row r="43" spans="1:3" ht="20.45" customHeight="1" x14ac:dyDescent="0.15">
      <c r="A43" s="72">
        <v>42</v>
      </c>
      <c r="B43" s="69" t="s">
        <v>140</v>
      </c>
      <c r="C43" s="69" t="s">
        <v>141</v>
      </c>
    </row>
    <row r="44" spans="1:3" ht="20.45" customHeight="1" x14ac:dyDescent="0.15">
      <c r="A44" s="72">
        <v>43</v>
      </c>
      <c r="B44" s="69" t="s">
        <v>142</v>
      </c>
      <c r="C44" s="69" t="s">
        <v>143</v>
      </c>
    </row>
    <row r="45" spans="1:3" ht="20.45" customHeight="1" x14ac:dyDescent="0.15">
      <c r="A45" s="72">
        <v>44</v>
      </c>
      <c r="B45" s="69" t="s">
        <v>65</v>
      </c>
      <c r="C45" s="69" t="s">
        <v>144</v>
      </c>
    </row>
    <row r="46" spans="1:3" ht="20.45" customHeight="1" x14ac:dyDescent="0.15">
      <c r="A46" s="72">
        <v>45</v>
      </c>
      <c r="B46" s="69" t="s">
        <v>66</v>
      </c>
      <c r="C46" s="69" t="s">
        <v>92</v>
      </c>
    </row>
    <row r="47" spans="1:3" ht="20.45" customHeight="1" x14ac:dyDescent="0.15">
      <c r="A47" s="72">
        <v>46</v>
      </c>
      <c r="B47" s="69" t="s">
        <v>67</v>
      </c>
      <c r="C47" s="69" t="s">
        <v>93</v>
      </c>
    </row>
    <row r="48" spans="1:3" ht="20.45" customHeight="1" x14ac:dyDescent="0.15">
      <c r="A48" s="72">
        <v>47</v>
      </c>
      <c r="B48" s="69" t="s">
        <v>68</v>
      </c>
      <c r="C48" s="69" t="s">
        <v>94</v>
      </c>
    </row>
    <row r="49" spans="1:3" ht="20.45" customHeight="1" x14ac:dyDescent="0.15">
      <c r="A49" s="72">
        <v>48</v>
      </c>
      <c r="B49" s="69" t="s">
        <v>69</v>
      </c>
      <c r="C49" s="69" t="s">
        <v>145</v>
      </c>
    </row>
    <row r="50" spans="1:3" ht="20.45" customHeight="1" x14ac:dyDescent="0.15">
      <c r="A50" s="72">
        <v>49</v>
      </c>
      <c r="B50" s="69" t="s">
        <v>146</v>
      </c>
      <c r="C50" s="69" t="s">
        <v>95</v>
      </c>
    </row>
    <row r="51" spans="1:3" ht="20.45" customHeight="1" x14ac:dyDescent="0.15">
      <c r="A51" s="72">
        <v>50</v>
      </c>
      <c r="B51" s="69" t="s">
        <v>147</v>
      </c>
      <c r="C51" s="69" t="s">
        <v>96</v>
      </c>
    </row>
    <row r="52" spans="1:3" ht="20.45" customHeight="1" x14ac:dyDescent="0.15">
      <c r="A52" s="72">
        <v>51</v>
      </c>
      <c r="B52" s="69" t="s">
        <v>148</v>
      </c>
      <c r="C52" s="69" t="s">
        <v>97</v>
      </c>
    </row>
    <row r="53" spans="1:3" ht="20.45" customHeight="1" x14ac:dyDescent="0.15">
      <c r="A53" s="72">
        <v>52</v>
      </c>
      <c r="B53" s="69" t="s">
        <v>70</v>
      </c>
      <c r="C53" s="69" t="s">
        <v>98</v>
      </c>
    </row>
    <row r="54" spans="1:3" ht="20.45" customHeight="1" x14ac:dyDescent="0.15">
      <c r="A54" s="72">
        <v>53</v>
      </c>
      <c r="B54" s="69" t="s">
        <v>149</v>
      </c>
      <c r="C54" s="69" t="s">
        <v>99</v>
      </c>
    </row>
    <row r="55" spans="1:3" ht="20.45" customHeight="1" x14ac:dyDescent="0.15">
      <c r="A55" s="72">
        <v>54</v>
      </c>
      <c r="B55" s="69" t="s">
        <v>71</v>
      </c>
      <c r="C55" s="69" t="s">
        <v>100</v>
      </c>
    </row>
    <row r="56" spans="1:3" ht="20.45" customHeight="1" x14ac:dyDescent="0.15">
      <c r="A56" s="72">
        <v>55</v>
      </c>
      <c r="B56" s="69" t="s">
        <v>150</v>
      </c>
      <c r="C56" s="69" t="s">
        <v>101</v>
      </c>
    </row>
    <row r="57" spans="1:3" ht="20.45" customHeight="1" x14ac:dyDescent="0.15">
      <c r="A57" s="72">
        <v>56</v>
      </c>
      <c r="B57" s="69" t="s">
        <v>72</v>
      </c>
      <c r="C57" s="69" t="s">
        <v>151</v>
      </c>
    </row>
    <row r="58" spans="1:3" ht="20.45" customHeight="1" x14ac:dyDescent="0.15">
      <c r="A58" s="72">
        <v>57</v>
      </c>
      <c r="B58" s="69" t="s">
        <v>109</v>
      </c>
      <c r="C58" s="69" t="s">
        <v>152</v>
      </c>
    </row>
    <row r="59" spans="1:3" ht="20.45" customHeight="1" x14ac:dyDescent="0.15">
      <c r="A59" s="72">
        <v>58</v>
      </c>
      <c r="B59" s="69" t="s">
        <v>73</v>
      </c>
      <c r="C59" s="69" t="s">
        <v>153</v>
      </c>
    </row>
    <row r="60" spans="1:3" ht="20.45" customHeight="1" x14ac:dyDescent="0.15">
      <c r="A60" s="72">
        <v>59</v>
      </c>
      <c r="B60" s="69" t="s">
        <v>154</v>
      </c>
      <c r="C60" s="69" t="s">
        <v>155</v>
      </c>
    </row>
    <row r="61" spans="1:3" ht="20.45" customHeight="1" x14ac:dyDescent="0.15">
      <c r="A61" s="72">
        <v>60</v>
      </c>
      <c r="B61" s="69" t="s">
        <v>74</v>
      </c>
      <c r="C61" s="69" t="s">
        <v>156</v>
      </c>
    </row>
    <row r="62" spans="1:3" ht="20.45" customHeight="1" x14ac:dyDescent="0.15">
      <c r="A62" s="72">
        <v>61</v>
      </c>
      <c r="B62" s="69" t="s">
        <v>157</v>
      </c>
      <c r="C62" s="69" t="s">
        <v>158</v>
      </c>
    </row>
    <row r="63" spans="1:3" ht="20.45" customHeight="1" x14ac:dyDescent="0.15">
      <c r="A63" s="72">
        <v>62</v>
      </c>
      <c r="B63" s="69" t="s">
        <v>163</v>
      </c>
      <c r="C63" s="69" t="s">
        <v>164</v>
      </c>
    </row>
    <row r="64" spans="1:3" ht="20.45" customHeight="1" x14ac:dyDescent="0.15">
      <c r="A64" s="72">
        <v>63</v>
      </c>
      <c r="B64" s="69" t="s">
        <v>171</v>
      </c>
      <c r="C64" s="69" t="s">
        <v>172</v>
      </c>
    </row>
  </sheetData>
  <phoneticPr fontId="3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Entry</vt:lpstr>
      <vt:lpstr>Draw</vt:lpstr>
      <vt:lpstr>List</vt:lpstr>
      <vt:lpstr>Sheet2</vt:lpstr>
      <vt:lpstr>team</vt:lpstr>
      <vt:lpstr>学校番号</vt:lpstr>
      <vt:lpstr>Entry!Print_Area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knagae</dc:creator>
  <cp:lastModifiedBy>広島 歴人</cp:lastModifiedBy>
  <cp:lastPrinted>2021-04-04T12:58:43Z</cp:lastPrinted>
  <dcterms:created xsi:type="dcterms:W3CDTF">2013-07-12T08:35:10Z</dcterms:created>
  <dcterms:modified xsi:type="dcterms:W3CDTF">2024-04-02T02:59:03Z</dcterms:modified>
</cp:coreProperties>
</file>